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Y:\Records Requests\2026-08-05 Chrisha Elmer - 911 RFP\"/>
    </mc:Choice>
  </mc:AlternateContent>
  <xr:revisionPtr revIDLastSave="0" documentId="8_{91DCC912-9897-492A-9015-7A351BDC829C}" xr6:coauthVersionLast="47" xr6:coauthVersionMax="47" xr10:uidLastSave="{00000000-0000-0000-0000-000000000000}"/>
  <bookViews>
    <workbookView xWindow="-108" yWindow="-108" windowWidth="23256" windowHeight="12456" xr2:uid="{00000000-000D-0000-FFFF-FFFF00000000}"/>
  </bookViews>
  <sheets>
    <sheet name="Schedule 1" sheetId="1" r:id="rId1"/>
    <sheet name="Schedule 2" sheetId="2" r:id="rId2"/>
    <sheet name="RFP Reference" sheetId="3" r:id="rId3"/>
  </sheets>
  <definedNames>
    <definedName name="_Key1">#REF!</definedName>
    <definedName name="_Key2">#REF!</definedName>
    <definedName name="_Order1">255</definedName>
    <definedName name="_Order2">255</definedName>
    <definedName name="_Sort">#REF!</definedName>
    <definedName name="_Toc61409851" localSheetId="0">'Schedule 1'!$B$3</definedName>
    <definedName name="wrn.One.">{#N/A,#N/A,FALSE,"Consolidated 2002";#N/A,#N/A,FALSE,"Consolidated 2003";#N/A,#N/A,FALSE,"Consolidated 2004";#N/A,#N/A,FALSE,"2002 Assumptions";#N/A,#N/A,FALSE,"2003 Assumptions";#N/A,#N/A,FALSE,"2004 Assumptions"}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8gvm3ZHTogxJm3YDjeAYIHtj2qXIvKjuW1NYxzqg0/k="/>
    </ext>
  </extLst>
</workbook>
</file>

<file path=xl/calcChain.xml><?xml version="1.0" encoding="utf-8"?>
<calcChain xmlns="http://schemas.openxmlformats.org/spreadsheetml/2006/main">
  <c r="I86" i="1" l="1"/>
  <c r="F86" i="1"/>
  <c r="I85" i="1"/>
  <c r="F85" i="1"/>
  <c r="I84" i="1"/>
  <c r="H84" i="1"/>
  <c r="F84" i="1"/>
  <c r="I83" i="1"/>
  <c r="F83" i="1"/>
  <c r="I82" i="1"/>
  <c r="F82" i="1"/>
  <c r="F80" i="1"/>
  <c r="I79" i="1"/>
  <c r="I78" i="1"/>
  <c r="I77" i="1"/>
  <c r="I80" i="1" s="1"/>
  <c r="I76" i="1"/>
  <c r="I75" i="1"/>
  <c r="I74" i="1"/>
  <c r="G74" i="1"/>
  <c r="I71" i="1"/>
  <c r="I70" i="1"/>
  <c r="I69" i="1"/>
  <c r="I68" i="1"/>
  <c r="F68" i="1"/>
  <c r="F72" i="1" s="1"/>
  <c r="I67" i="1"/>
  <c r="I66" i="1"/>
  <c r="I65" i="1"/>
  <c r="I72" i="1" s="1"/>
  <c r="I64" i="1"/>
  <c r="F62" i="1"/>
  <c r="I61" i="1"/>
  <c r="I60" i="1"/>
  <c r="I59" i="1"/>
  <c r="I62" i="1" s="1"/>
  <c r="F57" i="1"/>
  <c r="I56" i="1"/>
  <c r="I55" i="1"/>
  <c r="I54" i="1"/>
  <c r="I53" i="1"/>
  <c r="I52" i="1"/>
  <c r="I51" i="1"/>
  <c r="I57" i="1" s="1"/>
  <c r="I50" i="1"/>
  <c r="F48" i="1"/>
  <c r="I47" i="1"/>
  <c r="I46" i="1"/>
  <c r="I45" i="1"/>
  <c r="I44" i="1"/>
  <c r="I43" i="1"/>
  <c r="I42" i="1"/>
  <c r="I41" i="1"/>
  <c r="I40" i="1"/>
  <c r="I39" i="1"/>
  <c r="I48" i="1" s="1"/>
  <c r="I37" i="1"/>
  <c r="F37" i="1"/>
  <c r="I36" i="1"/>
  <c r="I35" i="1"/>
  <c r="I34" i="1"/>
  <c r="I33" i="1"/>
  <c r="I30" i="1"/>
  <c r="I29" i="1"/>
  <c r="I28" i="1"/>
  <c r="I27" i="1"/>
  <c r="E27" i="1"/>
  <c r="F27" i="1" s="1"/>
  <c r="F31" i="1" s="1"/>
  <c r="I26" i="1"/>
  <c r="I31" i="1" s="1"/>
  <c r="I22" i="1"/>
  <c r="I21" i="1"/>
  <c r="I20" i="1"/>
  <c r="I19" i="1"/>
  <c r="G18" i="1"/>
  <c r="I18" i="1" s="1"/>
  <c r="F18" i="1"/>
  <c r="F23" i="1" s="1"/>
  <c r="F88" i="1" s="1"/>
  <c r="C8" i="2" s="1"/>
  <c r="C17" i="2" s="1"/>
  <c r="H17" i="1"/>
  <c r="I17" i="1" s="1"/>
  <c r="I23" i="1" s="1"/>
  <c r="I88" i="1" s="1"/>
  <c r="C9" i="2" s="1"/>
  <c r="C10" i="2" l="1"/>
  <c r="D17" i="2"/>
  <c r="D18" i="2" l="1"/>
  <c r="E17" i="2"/>
  <c r="D19" i="2" l="1"/>
  <c r="E18" i="2"/>
  <c r="D20" i="2" l="1"/>
  <c r="E19" i="2"/>
  <c r="D21" i="2" l="1"/>
  <c r="E21" i="2" s="1"/>
  <c r="E20" i="2"/>
  <c r="E22" i="2" s="1"/>
</calcChain>
</file>

<file path=xl/sharedStrings.xml><?xml version="1.0" encoding="utf-8"?>
<sst xmlns="http://schemas.openxmlformats.org/spreadsheetml/2006/main" count="355" uniqueCount="279">
  <si>
    <t>Revised Cost Proposal Template</t>
  </si>
  <si>
    <t>RFP #202691101  FOR EMERGENCY SERVICES IP NETWORK (ESInet) and
NEXT GENERATION CORE SERVICES (NGCS)</t>
  </si>
  <si>
    <t>Schedule 1 – Equipment and Implementation</t>
  </si>
  <si>
    <t>This table indicates the pricing elements identified for requirements The successful Respondent is to group tasks/deliverables by the areas identified.  Each Section of the RFP requirements rolls into the item listed.Vendors should use this sheet as they feel necessary to accurately propose a price for each Section.  For example, if the pricing for ESInet is inclusive of each sub area, only one price needs to be entered.  If a sub-section is needed in addition to the overall price, the formula will add accordingly.</t>
  </si>
  <si>
    <t>At the bottom of the page is an area to offer further explanation of the pricing provided, and any assumptions that were used to provide the pricing.</t>
  </si>
  <si>
    <t>Instructions: Please fill in the cells shaded yellow.  These items will be used to assign Cost components.  Please do not fill in the gray and blue cells.  Note that the blue cells will populate automatically.  Price example - ESInet configured at 8 PSAP's for a total of 80,0000.   8 is entered in the unit of measure, $10,000 entered in the estimated cost.</t>
  </si>
  <si>
    <t>Estimated one time (Nonrecurring - NRC) start up costs, capital costs etc.</t>
  </si>
  <si>
    <t>Ongoing monthly recurring costs (MRC)</t>
  </si>
  <si>
    <t>Deliverable / Cost Area</t>
  </si>
  <si>
    <t># of FTEs</t>
  </si>
  <si>
    <t>Unit of Measure</t>
  </si>
  <si>
    <t>Estimated Cost</t>
  </si>
  <si>
    <t>Extended Price (Unit of Measure x Estimated Cost)</t>
  </si>
  <si>
    <t>Unit Price</t>
  </si>
  <si>
    <t>Extended Price (QTY x Unit Price)</t>
  </si>
  <si>
    <t>Section 1 - ESInet Requirements</t>
  </si>
  <si>
    <t>ESInet network design, management, and operation services</t>
  </si>
  <si>
    <t>1.1 Architecture and Topology</t>
  </si>
  <si>
    <t>included</t>
  </si>
  <si>
    <t>1.2 External and PSAP Connectivity</t>
  </si>
  <si>
    <t>1.3 Legacy Interoperability</t>
  </si>
  <si>
    <t>1.4 Network Behavior and Performance</t>
  </si>
  <si>
    <t>1.5 Resilience and Service Levels</t>
  </si>
  <si>
    <t>1.6 Operations and Management</t>
  </si>
  <si>
    <t>Sub-Total</t>
  </si>
  <si>
    <t xml:space="preserve"> </t>
  </si>
  <si>
    <t>Section 2 - Next Generation Core Services Requirements</t>
  </si>
  <si>
    <t>NG, i3 core functions and capabilities</t>
  </si>
  <si>
    <t>2.1 Edge Security and Ingress</t>
  </si>
  <si>
    <t>2.2 Core Routing and Location</t>
  </si>
  <si>
    <t>2.3 Data and Enrichment</t>
  </si>
  <si>
    <t>2.4 Call Flow and Media Handling</t>
  </si>
  <si>
    <t>2.5 Egress and External Interfaces</t>
  </si>
  <si>
    <t>Section 3 -  GIS and Database Services Requirements</t>
  </si>
  <si>
    <t>3.1 Data Management and Interfaces</t>
  </si>
  <si>
    <t>3.2 Core Data Services</t>
  </si>
  <si>
    <t>3.3 PSAP-Facing Services</t>
  </si>
  <si>
    <t>3.4 External Integrations</t>
  </si>
  <si>
    <t>Section 4 -  Security Requirements</t>
  </si>
  <si>
    <t>4.1 Management and Process Control</t>
  </si>
  <si>
    <t>4.2 Information System Infrastructure and Management</t>
  </si>
  <si>
    <t>4.3 Authentication and Federated SSO</t>
  </si>
  <si>
    <t>4.4 Cryptography and Public Key Infrastructure</t>
  </si>
  <si>
    <t>4.5 Integrity Protection</t>
  </si>
  <si>
    <t>4.6 Information Privacy</t>
  </si>
  <si>
    <t>4.7 Secruity Assessment and Audit</t>
  </si>
  <si>
    <t>4.8 Security Monitoring, Detection and Alerting</t>
  </si>
  <si>
    <t>4.9 Domain Name System (DNS)</t>
  </si>
  <si>
    <t>Section 5 - Reporting Services Requirements</t>
  </si>
  <si>
    <t>5.1 Reporting and Data Collection  Requirements</t>
  </si>
  <si>
    <t>5.2 Logging Service</t>
  </si>
  <si>
    <t>5.3 i3 Logging and Reporting Requirements</t>
  </si>
  <si>
    <t>5.4 Functional Element Reporting</t>
  </si>
  <si>
    <t>5.5 Monitoring, Outages, Failover, Trouble Tickets and Escalation</t>
  </si>
  <si>
    <t>5.6 Maintenance and Configuration Reports</t>
  </si>
  <si>
    <t>5.7 Discrepancy Reporting</t>
  </si>
  <si>
    <t>Section 6 - Installation Requirements</t>
  </si>
  <si>
    <t>6.1 Installation Requirements</t>
  </si>
  <si>
    <t>6.2 Wiring and Cabling</t>
  </si>
  <si>
    <t>6.3 Grounding</t>
  </si>
  <si>
    <t>Section 7 - Training</t>
  </si>
  <si>
    <t>7.1 Audiences and Scope</t>
  </si>
  <si>
    <t>7.2 Training Elements</t>
  </si>
  <si>
    <t>7.3 Technical Assistance</t>
  </si>
  <si>
    <t>7.4 Schedule and Locations</t>
  </si>
  <si>
    <t>7.5 Training Materials</t>
  </si>
  <si>
    <t>7.6 Post-Deployment Training and Costs (Proposal Requirements)</t>
  </si>
  <si>
    <t>7.7 Comprehension, Testing and Certification</t>
  </si>
  <si>
    <t>7.8 Training Plan and Samples (Proposal Requirement)</t>
  </si>
  <si>
    <t>Section 8 - Operations and Service Management Requirements</t>
  </si>
  <si>
    <t>8.1 Service Management Framework</t>
  </si>
  <si>
    <t>8.2 Continuity and Resilience</t>
  </si>
  <si>
    <t>8.3 Operations Centers and Support</t>
  </si>
  <si>
    <t>8.4 Monitoring and Event Management</t>
  </si>
  <si>
    <t>8.5 Change, Maintenance and Release Management</t>
  </si>
  <si>
    <t>8.6 Spares and Inventory</t>
  </si>
  <si>
    <t>Section 9 - Value Add / Optional</t>
  </si>
  <si>
    <t>9.1 Service Management Framework (CHE budgetary numbers in RFP response)</t>
  </si>
  <si>
    <t>9.2 Continuity and Resilience MEVO per device</t>
  </si>
  <si>
    <t>9.2 Continuity and Resilience MEVO MAK (crash kit w/ BYOD)</t>
  </si>
  <si>
    <t>9.2 Continuity and Resilience Starlink per site</t>
  </si>
  <si>
    <t>Total Transfer and Implementation Cost</t>
  </si>
  <si>
    <t>Assumptions and Comments</t>
  </si>
  <si>
    <t>State of Nebraska Cost proposal template</t>
  </si>
  <si>
    <t>Cost Proposal</t>
  </si>
  <si>
    <t>Schedule 2 – Monthly, Annual and Contract-total cost calculations</t>
  </si>
  <si>
    <t>This table is to roll up the inputs from Schedule 1 into an Annual Cost and Contract-total Cost</t>
  </si>
  <si>
    <t>Total NRC (proposed) [Year 1] - caculated from Schedule 1</t>
  </si>
  <si>
    <t>Total MRC (proposed) [Year 1] - calculated from Schedule 1</t>
  </si>
  <si>
    <t>Annual Cost (MRC*12) [Year 1 MRC]</t>
  </si>
  <si>
    <t>Total Contract Cost Calculation</t>
  </si>
  <si>
    <t>** Respondents should identify any additional Yearly One-Time Costs, and any proposed changes to Monthly Recurring Costs over the Initial Contract Term.</t>
  </si>
  <si>
    <t>Contract Year</t>
  </si>
  <si>
    <t>NRC</t>
  </si>
  <si>
    <t>MRC</t>
  </si>
  <si>
    <t>Annual Cost</t>
  </si>
  <si>
    <t>Year 1</t>
  </si>
  <si>
    <t>Year 2</t>
  </si>
  <si>
    <t>Year 3</t>
  </si>
  <si>
    <t>Year 4</t>
  </si>
  <si>
    <t>Year 5</t>
  </si>
  <si>
    <t>Contract TCO [Through Year 5]</t>
  </si>
  <si>
    <t>TECHNICAL REQUIREMENTS</t>
  </si>
  <si>
    <t>1. ESInet Requirements</t>
  </si>
  <si>
    <t>1.1. Architecture and Topology</t>
  </si>
  <si>
    <t>1.1.1. ESInet Diagrams</t>
  </si>
  <si>
    <t>1.1.2. ESInet Interconnection</t>
  </si>
  <si>
    <t>1.2. External and PSAP Connectivity</t>
  </si>
  <si>
    <t>1.2.1. Originating Service Provider (OSP) Connection</t>
  </si>
  <si>
    <t>1.2.2. PSAP Connection</t>
  </si>
  <si>
    <t>1.3. Legacy Interoperability</t>
  </si>
  <si>
    <t>1.3.1. Legacy Network Gateway (LNG)</t>
  </si>
  <si>
    <t>1.3.2. Legacy Selective Router Gateway (LSRG)</t>
  </si>
  <si>
    <t>1.3.3. Legacy PSAP Gateway (LPG)</t>
  </si>
  <si>
    <t>1.4. Network Behavior and Performance</t>
  </si>
  <si>
    <t>1.4.1. ESInet IP Routing</t>
  </si>
  <si>
    <t>1.4.2. ESInet Bandwidth</t>
  </si>
  <si>
    <t>1.4.3. Quality of Service (QoS)</t>
  </si>
  <si>
    <t>1.4.4. Traffic Flow Requirements</t>
  </si>
  <si>
    <t>1.4.5. Traffic Shaping</t>
  </si>
  <si>
    <t>1.4.6. ESInet Network Time</t>
  </si>
  <si>
    <t>1.5. Resilience and Service Levels</t>
  </si>
  <si>
    <t>1.5.1. ESInet Availability</t>
  </si>
  <si>
    <t>1.5.2. ESInet Reliability</t>
  </si>
  <si>
    <t>1.6. Operations and Management</t>
  </si>
  <si>
    <t>1.6.1. ESInet Monitoring and Management</t>
  </si>
  <si>
    <t>1.6.2. ESInet Maintenance Window</t>
  </si>
  <si>
    <t>1.7. Implementation Details</t>
  </si>
  <si>
    <t>1.7.1. Port Mapping</t>
  </si>
  <si>
    <t>2. Next Generation Core Services (NGCS) Requirements</t>
  </si>
  <si>
    <t>2.1. Edge Security and Ingress</t>
  </si>
  <si>
    <t>2.1.1. Border Control Function (BCF)</t>
  </si>
  <si>
    <t>2.1.2. STIR/SHAKEN Support</t>
  </si>
  <si>
    <t>2.1.3. Security Mechanisms</t>
  </si>
  <si>
    <t>2.2. Core Routing and Location</t>
  </si>
  <si>
    <t>2.2.1. Emergency Services Routing Proxy (ESRP)</t>
  </si>
  <si>
    <t>2.2.1.1. Policy Store</t>
  </si>
  <si>
    <t>2.2.2. Location Information Server (LIS)</t>
  </si>
  <si>
    <t>2.2.3. Location Database (LDB)</t>
  </si>
  <si>
    <t>2.2.4. Emergency Call Routing Function / Location Validation Function (ECRF/LVF)</t>
  </si>
  <si>
    <t>2.2.5. Forest Guide</t>
  </si>
  <si>
    <t>2.2.6. Service/Agency Locator (SAL)</t>
  </si>
  <si>
    <t>2.3. Data and Enrichment</t>
  </si>
  <si>
    <t>2.3.1. Additional Data Repository (ADR)</t>
  </si>
  <si>
    <t>2.4. Call Flow and Media Handling</t>
  </si>
  <si>
    <t>2.4.1. Call Flow and Session Handling Requirements</t>
  </si>
  <si>
    <t>2.4.2. Media Quality of Service (QoS)</t>
  </si>
  <si>
    <t>2.4.2.1. Audio</t>
  </si>
  <si>
    <t>2.4.2.2. Video</t>
  </si>
  <si>
    <t>2.4.2.3. Text</t>
  </si>
  <si>
    <t>2.4.3. Interactive Multimedia Response Service (IMRS)</t>
  </si>
  <si>
    <t>2.4.4. Bridge</t>
  </si>
  <si>
    <t>2.5. Egress and External Interfaces</t>
  </si>
  <si>
    <t>2.5.1. Outgoing Call Interface Function (OCIF)</t>
  </si>
  <si>
    <t>3. GIS and Database Services Requirements</t>
  </si>
  <si>
    <t>3.1. Data Management and Interfaces</t>
  </si>
  <si>
    <t>3.1.1. GIS and Database Management Functionality</t>
  </si>
  <si>
    <t>3.1.2. Spatial Interface (SI) Functionality</t>
  </si>
  <si>
    <t>3.2. Core Data Services</t>
  </si>
  <si>
    <t>3.2.1. Mapping Data Service</t>
  </si>
  <si>
    <t>3.2.2. MSAG Conversion Service (MCS)</t>
  </si>
  <si>
    <t>3.2.3. Geocode Conversion Service (GCS)</t>
  </si>
  <si>
    <t>3.3. PSAP-Facing Services</t>
  </si>
  <si>
    <t>3.3.1. PSAP Mapping Service</t>
  </si>
  <si>
    <t>3.3.2. Map Discrepancy Reporting</t>
  </si>
  <si>
    <t>3.4. External Integrations</t>
  </si>
  <si>
    <t>4. Security Requirements</t>
  </si>
  <si>
    <t>4.1. Management and Process Control</t>
  </si>
  <si>
    <t>4.1.1. Personnel Roles and Responsibilities</t>
  </si>
  <si>
    <t>4.1.2. Identity Management</t>
  </si>
  <si>
    <t>4.1.2.1. Roles</t>
  </si>
  <si>
    <t>4.1.3. Policies and Procedures</t>
  </si>
  <si>
    <t>4.1.3.1. Incident Response Plans</t>
  </si>
  <si>
    <t>4.1.4. Authorization and Data Rights Management</t>
  </si>
  <si>
    <t>4.2. Information System Infrastructure and Management</t>
  </si>
  <si>
    <t>4.2.1. Device Inventory</t>
  </si>
  <si>
    <t>4.2.2. Patching and Update Management</t>
  </si>
  <si>
    <t>4.2.3. Segmentation and Traffic Separation</t>
  </si>
  <si>
    <t>4.2.4. Network Boundary Protection</t>
  </si>
  <si>
    <t>4.2.4.1. External Connections</t>
  </si>
  <si>
    <t>4.2.4.2. Demilitarized Zones (DMZ)</t>
  </si>
  <si>
    <t>4.2.4.3. Defense in Depth</t>
  </si>
  <si>
    <t>4.2.4.4. Remote Access</t>
  </si>
  <si>
    <t>4.2.5. Infrastructure Resilience</t>
  </si>
  <si>
    <t>4.3. Authentication and Federated SSO</t>
  </si>
  <si>
    <t>4.4. Cryptography and Public Key Infrastructure</t>
  </si>
  <si>
    <t>4.4.1. Cryptographic Keys</t>
  </si>
  <si>
    <t>4.4.2. Use of Self-Signed Certificates</t>
  </si>
  <si>
    <t>4.5. Integrity Protection</t>
  </si>
  <si>
    <t>4.5.1. JSON Web Signatures (JWS)</t>
  </si>
  <si>
    <t>4.6. Information Privacy</t>
  </si>
  <si>
    <t>4.7. Security Assessment and Audit</t>
  </si>
  <si>
    <t>4.7.1. Assessment and Audit Documentation</t>
  </si>
  <si>
    <t>4.8. Security Monitoring, Detection, and Alerting</t>
  </si>
  <si>
    <t>4.8.1. Security Event Logging and Continuous Monitoring</t>
  </si>
  <si>
    <t>4.8.1.1. Time Synchronization</t>
  </si>
  <si>
    <t>4.8.2. Denial of Service and Telephony Denial of Service (DoS/TDoS)</t>
  </si>
  <si>
    <t>4.8.3. Intrusion Detection and Prevention Systems (IDS/IPS)</t>
  </si>
  <si>
    <t>4.9. Domain Name System (DNS)</t>
  </si>
  <si>
    <t>5. Reporting Services Requirements</t>
  </si>
  <si>
    <t>5.1. Reporting and Data Collection Requirements</t>
  </si>
  <si>
    <t>5.2. Logging Service</t>
  </si>
  <si>
    <t>5.3. i3 Logging and Reporting Requirements</t>
  </si>
  <si>
    <t>5.4. Functional Element Reporting</t>
  </si>
  <si>
    <t>5.5. Monitoring, Outages, Failover, Trouble Tickets, and Escalation</t>
  </si>
  <si>
    <t>5.6. Maintenance and Configuration Reports</t>
  </si>
  <si>
    <t>5.7. Discrepancy Reporting</t>
  </si>
  <si>
    <t>5.7.1. Policy and Core Routing</t>
  </si>
  <si>
    <t>5.7.1.1. Policy Store Discrepancy Report</t>
  </si>
  <si>
    <t>5.7.1.2. Policy Discrepancy Report</t>
  </si>
  <si>
    <t>5.7.1.3. Emergency Services Routing Proxy (ESRP) Discrepancy Report</t>
  </si>
  <si>
    <t>5.7.2. Location and GIS Sources</t>
  </si>
  <si>
    <t>5.7.2.1. Location Information Server (LIS) Discrepancy Report</t>
  </si>
  <si>
    <t>5.7.2.2. GIS Discrepancy Report</t>
  </si>
  <si>
    <t>5.7.2.3. MSAG Conversion Service Discrepancy Report</t>
  </si>
  <si>
    <t>5.7.2.4. LoST Discrepancy Report</t>
  </si>
  <si>
    <t>5.7.3. Signaling and Edge</t>
  </si>
  <si>
    <t>5.7.3.1. SIP Discrepancy Report</t>
  </si>
  <si>
    <t>5.7.3.2. Border Control Function (BCF) Discrepancy Report</t>
  </si>
  <si>
    <t>5.7.4. Network and Infrastructure</t>
  </si>
  <si>
    <t>5.7.4.1. Network Discrepancy Report</t>
  </si>
  <si>
    <t>5.7.5. Security and Trust</t>
  </si>
  <si>
    <t>5.7.5.1. Permissions/Security/Authentication Discrepancy Report</t>
  </si>
  <si>
    <t>5.7.5.2. Log Signature/Certificate Discrepancy Report</t>
  </si>
  <si>
    <t>5.7.6. Data and Logging</t>
  </si>
  <si>
    <t>5.7.6.1. Logging Service Discrepancy Report</t>
  </si>
  <si>
    <t>5.7.6.2. ADR/IS-ADR Discrepancy Report</t>
  </si>
  <si>
    <t>5.7.7. PSAP Operations and Treatments</t>
  </si>
  <si>
    <t>5.7.7.1. PSAP Call Taker Discrepancy Report</t>
  </si>
  <si>
    <t>5.7.7.2. Call Transfer Failure Discrepancy Report</t>
  </si>
  <si>
    <t>5.7.7.3. Interactive Media Response (IMR) Discrepancy Report</t>
  </si>
  <si>
    <t>5.7.8. External Providers</t>
  </si>
  <si>
    <t>5.7.8.1. Originating Service Provider Discrepancy Report</t>
  </si>
  <si>
    <t>5.7.9. Test and Tools</t>
  </si>
  <si>
    <t>5.7.9.1. Test Call Generator Discrepancy Report</t>
  </si>
  <si>
    <t>6. Installation Requirements</t>
  </si>
  <si>
    <t>6.1. Installation Services</t>
  </si>
  <si>
    <t>6.2. Wiring and Cabling</t>
  </si>
  <si>
    <t>6.3. Grounding</t>
  </si>
  <si>
    <t>7. Training</t>
  </si>
  <si>
    <t>7.1. Audiences and Scope</t>
  </si>
  <si>
    <t>7.2. Training Elements</t>
  </si>
  <si>
    <t>7.3. Technical Assistance</t>
  </si>
  <si>
    <t>7.4. Schedule and Locations</t>
  </si>
  <si>
    <t>7.5. Training Materials</t>
  </si>
  <si>
    <t>7.6. Post-Deployment Training and Costs (Proposal Requirement)</t>
  </si>
  <si>
    <t>7.7. Comprehension, Testing, and Certification</t>
  </si>
  <si>
    <t>7.8. Training Plan and Samples (Proposal Requirement)</t>
  </si>
  <si>
    <t>8. Operations and Service Management Requirements</t>
  </si>
  <si>
    <t>8.1. Service Management Framework</t>
  </si>
  <si>
    <t>8.1.1. Service Management Plan</t>
  </si>
  <si>
    <t>8.1.2. Service Level Agreement (SLA)</t>
  </si>
  <si>
    <t>8.1.3. Compliance and Risk Management</t>
  </si>
  <si>
    <t>8.1.4. Monthly Project Review and Compliance</t>
  </si>
  <si>
    <t>8.2. Continuity and Resilience</t>
  </si>
  <si>
    <t>8.2.1. Availability</t>
  </si>
  <si>
    <t>8.2.2. Continuity of Operations Plan (COOP)</t>
  </si>
  <si>
    <t>8.2.3. Disaster Recovery (DR)</t>
  </si>
  <si>
    <t>8.3. Operations Centers and Support</t>
  </si>
  <si>
    <t>8.3.1. Network Operations Center (NOC)</t>
  </si>
  <si>
    <t>8.3.2. Security Operations Center (SOC)</t>
  </si>
  <si>
    <t>8.3.3. Help Desk</t>
  </si>
  <si>
    <t>8.3.3.1. Trouble Handling and Ticketing Requirements</t>
  </si>
  <si>
    <t>8.3.3.2. Monitoring of Applications and Equipment</t>
  </si>
  <si>
    <t>8.3.3.3. Root Cause Analysis</t>
  </si>
  <si>
    <t>8.3.4. Customer Support Services</t>
  </si>
  <si>
    <t>8.4. Monitoring and Event Management</t>
  </si>
  <si>
    <t>8.4.1. Alarm Categories</t>
  </si>
  <si>
    <t>8.5. Change, Maintenance, and Release Management</t>
  </si>
  <si>
    <t>8.5.1. Change Management Requirements</t>
  </si>
  <si>
    <t>9.5.1.1. Security Considerations in Change Management</t>
  </si>
  <si>
    <t>8.5.2. Scheduled Maintenance Process</t>
  </si>
  <si>
    <t>8.5.3. Software Development Process</t>
  </si>
  <si>
    <t>8.5.4. Software Updates and Improvements</t>
  </si>
  <si>
    <t>8.6. Spares and Inventory</t>
  </si>
  <si>
    <t>8.6.1. Spares</t>
  </si>
  <si>
    <t>8.6.2. Spare Inventory at Data Centers</t>
  </si>
  <si>
    <t>9. Value Add and Optional Services</t>
  </si>
  <si>
    <t>10. Use Case Examples for Use with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</si>
</sst>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4" formatCode="_(&quot;$&quot;* #,##0.00_);_(&quot;$&quot;* \(#,##0.00\);_(&quot;$&quot;* &quot;-&quot;??_);_(@_)"/>
    <numFmt numFmtId="164" formatCode="_(&quot;$&quot;* #,##0.0000_);_(&quot;$&quot;* \(#,##0.0000\);_(&quot;$&quot;* &quot;-&quot;??.000_);_(@_)"/>
  </numFmts>
  <fonts count="14" x14ac:knownFonts="1">
    <font>
      <sz val="10"/>
      <color rgb="FF000000"/>
      <name val="Arial"/>
      <scheme val="minor"/>
    </font>
    <font>
      <sz val="11"/>
      <color theme="1"/>
      <name val="Arial"/>
    </font>
    <font>
      <b/>
      <sz val="11"/>
      <color theme="1"/>
      <name val="Arial"/>
    </font>
    <font>
      <b/>
      <sz val="11"/>
      <color rgb="FFFF0000"/>
      <name val="Arial"/>
    </font>
    <font>
      <sz val="10"/>
      <name val="Arial"/>
    </font>
    <font>
      <b/>
      <sz val="11"/>
      <color rgb="FFC00000"/>
      <name val="Arial"/>
    </font>
    <font>
      <sz val="11"/>
      <color rgb="FFFF0000"/>
      <name val="Arial"/>
    </font>
    <font>
      <b/>
      <u/>
      <sz val="11"/>
      <color theme="1"/>
      <name val="Arial"/>
    </font>
    <font>
      <b/>
      <u/>
      <sz val="11"/>
      <color theme="1"/>
      <name val="Arial"/>
    </font>
    <font>
      <b/>
      <sz val="12"/>
      <color theme="1"/>
      <name val="Arial"/>
    </font>
    <font>
      <b/>
      <i/>
      <sz val="10"/>
      <color theme="1"/>
      <name val="Arial"/>
    </font>
    <font>
      <b/>
      <sz val="10"/>
      <color theme="1"/>
      <name val="Arial"/>
    </font>
    <font>
      <b/>
      <sz val="10"/>
      <color theme="4"/>
      <name val="Arial"/>
    </font>
    <font>
      <sz val="10"/>
      <color theme="1"/>
      <name val="Arial"/>
    </font>
  </fonts>
  <fills count="14">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E2EFD9"/>
        <bgColor rgb="FFE2EFD9"/>
      </patternFill>
    </fill>
    <fill>
      <patternFill patternType="solid">
        <fgColor rgb="FFDEEAF6"/>
        <bgColor rgb="FFDEEAF6"/>
      </patternFill>
    </fill>
    <fill>
      <patternFill patternType="solid">
        <fgColor rgb="FFC0C0C0"/>
        <bgColor rgb="FFC0C0C0"/>
      </patternFill>
    </fill>
    <fill>
      <patternFill patternType="solid">
        <fgColor rgb="FFAEABAB"/>
        <bgColor rgb="FFAEABAB"/>
      </patternFill>
    </fill>
    <fill>
      <patternFill patternType="solid">
        <fgColor rgb="FFBFBFBF"/>
        <bgColor rgb="FFBFBFBF"/>
      </patternFill>
    </fill>
    <fill>
      <patternFill patternType="solid">
        <fgColor rgb="FFD9E2F3"/>
        <bgColor rgb="FFD9E2F3"/>
      </patternFill>
    </fill>
    <fill>
      <patternFill patternType="solid">
        <fgColor rgb="FFFEF2CB"/>
        <bgColor rgb="FFFEF2CB"/>
      </patternFill>
    </fill>
    <fill>
      <patternFill patternType="solid">
        <fgColor theme="0"/>
        <bgColor theme="0"/>
      </patternFill>
    </fill>
    <fill>
      <patternFill patternType="solid">
        <fgColor rgb="FFCCFFFF"/>
        <bgColor rgb="FFCCFFFF"/>
      </patternFill>
    </fill>
    <fill>
      <patternFill patternType="solid">
        <fgColor rgb="FFFFFF99"/>
        <bgColor rgb="FFFFFF99"/>
      </patternFill>
    </fill>
  </fills>
  <borders count="18">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diagonal/>
    </border>
    <border>
      <left/>
      <right/>
      <top style="double">
        <color rgb="FF000000"/>
      </top>
      <bottom/>
      <diagonal/>
    </border>
  </borders>
  <cellStyleXfs count="1">
    <xf numFmtId="0" fontId="0" fillId="0" borderId="0"/>
  </cellStyleXfs>
  <cellXfs count="78">
    <xf numFmtId="0" fontId="0" fillId="0" borderId="0" xfId="0"/>
    <xf numFmtId="0" fontId="1" fillId="0" borderId="0" xfId="0" applyFont="1"/>
    <xf numFmtId="0" fontId="2" fillId="2" borderId="1" xfId="0" applyFont="1" applyFill="1" applyBorder="1" applyAlignment="1">
      <alignment horizontal="left" wrapText="1"/>
    </xf>
    <xf numFmtId="0" fontId="1" fillId="2" borderId="1" xfId="0" applyFont="1" applyFill="1" applyBorder="1"/>
    <xf numFmtId="0" fontId="2" fillId="2" borderId="1" xfId="0" applyFont="1" applyFill="1" applyBorder="1"/>
    <xf numFmtId="0" fontId="2" fillId="2" borderId="1" xfId="0" applyFont="1" applyFill="1" applyBorder="1" applyAlignment="1">
      <alignment wrapText="1"/>
    </xf>
    <xf numFmtId="0" fontId="1" fillId="2" borderId="1" xfId="0" applyFont="1" applyFill="1" applyBorder="1" applyAlignment="1">
      <alignment horizontal="center" wrapText="1"/>
    </xf>
    <xf numFmtId="0" fontId="1" fillId="2" borderId="1" xfId="0" applyFont="1" applyFill="1" applyBorder="1" applyAlignment="1">
      <alignment horizontal="left" vertical="top" wrapText="1"/>
    </xf>
    <xf numFmtId="0" fontId="1" fillId="0" borderId="0" xfId="0" applyFont="1" applyAlignment="1">
      <alignment vertical="top"/>
    </xf>
    <xf numFmtId="0" fontId="3" fillId="2" borderId="1" xfId="0" applyFont="1" applyFill="1" applyBorder="1" applyAlignment="1">
      <alignment vertical="top" wrapText="1"/>
    </xf>
    <xf numFmtId="0" fontId="3" fillId="2" borderId="1" xfId="0" applyFont="1" applyFill="1" applyBorder="1" applyAlignment="1">
      <alignment horizontal="left" vertical="top" wrapText="1"/>
    </xf>
    <xf numFmtId="0" fontId="3" fillId="0" borderId="0" xfId="0" applyFont="1" applyAlignment="1">
      <alignment vertical="top" wrapText="1"/>
    </xf>
    <xf numFmtId="0" fontId="2" fillId="6" borderId="11" xfId="0" applyFont="1" applyFill="1" applyBorder="1" applyAlignment="1">
      <alignment horizontal="center" vertical="center" wrapText="1"/>
    </xf>
    <xf numFmtId="0" fontId="2" fillId="6" borderId="11" xfId="0" applyFont="1" applyFill="1" applyBorder="1" applyAlignment="1">
      <alignment horizontal="center" vertical="center"/>
    </xf>
    <xf numFmtId="0" fontId="2" fillId="6" borderId="12" xfId="0" applyFont="1" applyFill="1" applyBorder="1" applyAlignment="1">
      <alignment horizontal="center" vertical="center" wrapText="1"/>
    </xf>
    <xf numFmtId="49" fontId="2" fillId="7" borderId="11" xfId="0" applyNumberFormat="1" applyFont="1" applyFill="1" applyBorder="1" applyAlignment="1">
      <alignment wrapText="1"/>
    </xf>
    <xf numFmtId="2" fontId="1" fillId="7" borderId="11" xfId="0" applyNumberFormat="1" applyFont="1" applyFill="1" applyBorder="1"/>
    <xf numFmtId="44" fontId="1" fillId="8" borderId="11" xfId="0" applyNumberFormat="1" applyFont="1" applyFill="1" applyBorder="1"/>
    <xf numFmtId="44" fontId="2" fillId="7" borderId="11" xfId="0" applyNumberFormat="1" applyFont="1" applyFill="1" applyBorder="1"/>
    <xf numFmtId="44" fontId="1" fillId="7" borderId="11" xfId="0" applyNumberFormat="1" applyFont="1" applyFill="1" applyBorder="1"/>
    <xf numFmtId="49" fontId="5" fillId="9" borderId="11" xfId="0" applyNumberFormat="1" applyFont="1" applyFill="1" applyBorder="1" applyAlignment="1">
      <alignment wrapText="1"/>
    </xf>
    <xf numFmtId="41" fontId="1" fillId="9" borderId="11" xfId="0" applyNumberFormat="1" applyFont="1" applyFill="1" applyBorder="1"/>
    <xf numFmtId="37" fontId="1" fillId="10" borderId="11" xfId="0" applyNumberFormat="1" applyFont="1" applyFill="1" applyBorder="1" applyAlignment="1">
      <alignment horizontal="center"/>
    </xf>
    <xf numFmtId="44" fontId="1" fillId="10" borderId="11" xfId="0" applyNumberFormat="1" applyFont="1" applyFill="1" applyBorder="1"/>
    <xf numFmtId="44" fontId="1" fillId="9" borderId="11" xfId="0" applyNumberFormat="1" applyFont="1" applyFill="1" applyBorder="1" applyAlignment="1">
      <alignment horizontal="center"/>
    </xf>
    <xf numFmtId="44" fontId="1" fillId="9" borderId="11" xfId="0" applyNumberFormat="1" applyFont="1" applyFill="1" applyBorder="1"/>
    <xf numFmtId="49" fontId="2" fillId="11" borderId="11" xfId="0" applyNumberFormat="1" applyFont="1" applyFill="1" applyBorder="1" applyAlignment="1">
      <alignment horizontal="right" wrapText="1"/>
    </xf>
    <xf numFmtId="41" fontId="1" fillId="11" borderId="11" xfId="0" applyNumberFormat="1" applyFont="1" applyFill="1" applyBorder="1"/>
    <xf numFmtId="41" fontId="1" fillId="8" borderId="11" xfId="0" applyNumberFormat="1" applyFont="1" applyFill="1" applyBorder="1"/>
    <xf numFmtId="44" fontId="2" fillId="11" borderId="12" xfId="0" applyNumberFormat="1" applyFont="1" applyFill="1" applyBorder="1"/>
    <xf numFmtId="41" fontId="1" fillId="7" borderId="11" xfId="0" applyNumberFormat="1" applyFont="1" applyFill="1" applyBorder="1"/>
    <xf numFmtId="164" fontId="1" fillId="10" borderId="11" xfId="0" applyNumberFormat="1" applyFont="1" applyFill="1" applyBorder="1"/>
    <xf numFmtId="41" fontId="1" fillId="11" borderId="1" xfId="0" applyNumberFormat="1" applyFont="1" applyFill="1" applyBorder="1"/>
    <xf numFmtId="41" fontId="1" fillId="8" borderId="1" xfId="0" applyNumberFormat="1" applyFont="1" applyFill="1" applyBorder="1"/>
    <xf numFmtId="44" fontId="1" fillId="8" borderId="1" xfId="0" applyNumberFormat="1" applyFont="1" applyFill="1" applyBorder="1"/>
    <xf numFmtId="44" fontId="1" fillId="8" borderId="12" xfId="0" applyNumberFormat="1" applyFont="1" applyFill="1" applyBorder="1"/>
    <xf numFmtId="0" fontId="3" fillId="2" borderId="11" xfId="0" applyFont="1" applyFill="1" applyBorder="1" applyAlignment="1">
      <alignment wrapText="1"/>
    </xf>
    <xf numFmtId="0" fontId="6" fillId="2" borderId="1" xfId="0" applyFont="1" applyFill="1" applyBorder="1" applyAlignment="1">
      <alignment horizontal="center" wrapText="1"/>
    </xf>
    <xf numFmtId="0" fontId="6" fillId="0" borderId="0" xfId="0" applyFont="1"/>
    <xf numFmtId="44" fontId="3" fillId="12" borderId="12" xfId="0" applyNumberFormat="1" applyFont="1" applyFill="1" applyBorder="1"/>
    <xf numFmtId="0" fontId="6" fillId="2" borderId="1" xfId="0" applyFont="1" applyFill="1" applyBorder="1"/>
    <xf numFmtId="0" fontId="1" fillId="0" borderId="0" xfId="0" applyFont="1" applyAlignment="1">
      <alignment wrapText="1"/>
    </xf>
    <xf numFmtId="0" fontId="1" fillId="0" borderId="0" xfId="0" applyFont="1" applyAlignment="1">
      <alignment horizontal="center" vertical="center" wrapText="1"/>
    </xf>
    <xf numFmtId="0" fontId="7" fillId="0" borderId="0" xfId="0" applyFont="1" applyAlignment="1">
      <alignment horizontal="left" vertical="center" wrapText="1"/>
    </xf>
    <xf numFmtId="0" fontId="1" fillId="13" borderId="13" xfId="0" applyFont="1" applyFill="1" applyBorder="1" applyAlignment="1">
      <alignment horizontal="left" vertical="top" wrapText="1"/>
    </xf>
    <xf numFmtId="0" fontId="2" fillId="2" borderId="1" xfId="0" applyFont="1" applyFill="1" applyBorder="1" applyAlignment="1">
      <alignment horizontal="left"/>
    </xf>
    <xf numFmtId="49" fontId="5" fillId="9" borderId="11" xfId="0" applyNumberFormat="1" applyFont="1" applyFill="1" applyBorder="1" applyAlignment="1">
      <alignment horizontal="center" wrapText="1"/>
    </xf>
    <xf numFmtId="44" fontId="1" fillId="4" borderId="11" xfId="0" applyNumberFormat="1" applyFont="1" applyFill="1" applyBorder="1"/>
    <xf numFmtId="44" fontId="1" fillId="5" borderId="11" xfId="0" applyNumberFormat="1" applyFont="1" applyFill="1" applyBorder="1"/>
    <xf numFmtId="44" fontId="1" fillId="0" borderId="11" xfId="0" applyNumberFormat="1" applyFont="1" applyBorder="1"/>
    <xf numFmtId="0" fontId="3" fillId="0" borderId="0" xfId="0" applyFont="1"/>
    <xf numFmtId="0" fontId="5" fillId="0" borderId="0" xfId="0" applyFont="1" applyAlignment="1">
      <alignment horizontal="center" vertical="center"/>
    </xf>
    <xf numFmtId="0" fontId="2" fillId="0" borderId="11" xfId="0" applyFont="1" applyBorder="1" applyAlignment="1">
      <alignment horizontal="center"/>
    </xf>
    <xf numFmtId="0" fontId="1" fillId="0" borderId="11" xfId="0" applyFont="1" applyBorder="1" applyAlignment="1">
      <alignment horizontal="center"/>
    </xf>
    <xf numFmtId="44" fontId="1" fillId="0" borderId="16" xfId="0" applyNumberFormat="1" applyFont="1" applyBorder="1"/>
    <xf numFmtId="0" fontId="2" fillId="0" borderId="0" xfId="0" applyFont="1" applyAlignment="1">
      <alignment horizontal="right"/>
    </xf>
    <xf numFmtId="44" fontId="9" fillId="0" borderId="17" xfId="0" applyNumberFormat="1" applyFont="1" applyBorder="1" applyAlignment="1">
      <alignment horizontal="right"/>
    </xf>
    <xf numFmtId="0" fontId="10" fillId="10" borderId="1" xfId="0" applyFont="1" applyFill="1" applyBorder="1" applyAlignment="1">
      <alignment horizontal="center"/>
    </xf>
    <xf numFmtId="0" fontId="11" fillId="5" borderId="1" xfId="0" applyFont="1" applyFill="1" applyBorder="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13" fillId="0" borderId="0" xfId="0" applyFont="1" applyAlignment="1">
      <alignment horizontal="left"/>
    </xf>
    <xf numFmtId="0" fontId="8" fillId="10"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4" fillId="0" borderId="14" xfId="0" applyFont="1" applyBorder="1"/>
    <xf numFmtId="0" fontId="0" fillId="0" borderId="0" xfId="0"/>
    <xf numFmtId="0" fontId="4" fillId="0" borderId="15" xfId="0" applyFont="1" applyBorder="1"/>
    <xf numFmtId="0" fontId="4" fillId="0" borderId="5" xfId="0" applyFont="1" applyBorder="1"/>
    <xf numFmtId="0" fontId="4" fillId="0" borderId="6" xfId="0" applyFont="1" applyBorder="1"/>
    <xf numFmtId="0" fontId="4" fillId="0" borderId="7" xfId="0" applyFont="1" applyBorder="1"/>
    <xf numFmtId="0" fontId="3" fillId="2" borderId="2" xfId="0" applyFont="1" applyFill="1" applyBorder="1" applyAlignment="1">
      <alignment horizontal="left" vertical="top" wrapText="1"/>
    </xf>
    <xf numFmtId="0" fontId="3" fillId="3" borderId="8" xfId="0" applyFont="1" applyFill="1" applyBorder="1" applyAlignment="1">
      <alignment horizontal="left" vertical="top" wrapText="1"/>
    </xf>
    <xf numFmtId="0" fontId="4" fillId="0" borderId="9" xfId="0" applyFont="1" applyBorder="1"/>
    <xf numFmtId="0" fontId="4" fillId="0" borderId="10" xfId="0" applyFont="1" applyBorder="1"/>
    <xf numFmtId="0" fontId="2" fillId="4" borderId="8" xfId="0" applyFont="1" applyFill="1" applyBorder="1" applyAlignment="1">
      <alignment horizontal="center" vertical="top" wrapText="1"/>
    </xf>
    <xf numFmtId="0" fontId="2" fillId="5" borderId="8" xfId="0" applyFont="1" applyFill="1" applyBorder="1" applyAlignment="1">
      <alignment horizontal="center" vertical="top" wrapText="1"/>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2"/>
  <sheetViews>
    <sheetView showGridLines="0" tabSelected="1" workbookViewId="0"/>
  </sheetViews>
  <sheetFormatPr defaultColWidth="12.6640625" defaultRowHeight="15" customHeight="1" x14ac:dyDescent="0.25"/>
  <cols>
    <col min="1" max="1" width="2.33203125" customWidth="1"/>
    <col min="2" max="2" width="84" customWidth="1"/>
    <col min="3" max="3" width="10.77734375" hidden="1" customWidth="1"/>
    <col min="4" max="5" width="14.77734375" customWidth="1"/>
    <col min="6" max="6" width="21.77734375" customWidth="1"/>
    <col min="7" max="9" width="14.77734375" customWidth="1"/>
    <col min="10" max="26" width="8.88671875" customWidth="1"/>
  </cols>
  <sheetData>
    <row r="1" spans="1:26" ht="14.25" customHeight="1" x14ac:dyDescent="0.25">
      <c r="A1" s="1"/>
      <c r="B1" s="2" t="s">
        <v>0</v>
      </c>
      <c r="C1" s="3"/>
      <c r="D1" s="3"/>
      <c r="E1" s="3"/>
      <c r="F1" s="3"/>
      <c r="G1" s="3"/>
      <c r="H1" s="3"/>
      <c r="I1" s="3"/>
      <c r="J1" s="1"/>
      <c r="K1" s="1"/>
      <c r="L1" s="1"/>
      <c r="M1" s="1"/>
      <c r="N1" s="1"/>
      <c r="O1" s="1"/>
      <c r="P1" s="1"/>
      <c r="Q1" s="1"/>
      <c r="R1" s="1"/>
      <c r="S1" s="1"/>
      <c r="T1" s="1"/>
      <c r="U1" s="1"/>
      <c r="V1" s="1"/>
      <c r="W1" s="1"/>
      <c r="X1" s="1"/>
      <c r="Y1" s="1"/>
      <c r="Z1" s="1"/>
    </row>
    <row r="2" spans="1:26" ht="14.25" customHeight="1" x14ac:dyDescent="0.25">
      <c r="A2" s="1"/>
      <c r="B2" s="2" t="s">
        <v>1</v>
      </c>
      <c r="C2" s="3"/>
      <c r="D2" s="3"/>
      <c r="E2" s="3"/>
      <c r="F2" s="3"/>
      <c r="G2" s="3"/>
      <c r="H2" s="3"/>
      <c r="I2" s="3"/>
      <c r="J2" s="1"/>
      <c r="K2" s="1"/>
      <c r="L2" s="1"/>
      <c r="M2" s="1"/>
      <c r="N2" s="1"/>
      <c r="O2" s="1"/>
      <c r="P2" s="1"/>
      <c r="Q2" s="1"/>
      <c r="R2" s="1"/>
      <c r="S2" s="1"/>
      <c r="T2" s="1"/>
      <c r="U2" s="1"/>
      <c r="V2" s="1"/>
      <c r="W2" s="1"/>
      <c r="X2" s="1"/>
      <c r="Y2" s="1"/>
      <c r="Z2" s="1"/>
    </row>
    <row r="3" spans="1:26" ht="14.25" customHeight="1" x14ac:dyDescent="0.25">
      <c r="A3" s="1"/>
      <c r="B3" s="2" t="s">
        <v>2</v>
      </c>
      <c r="C3" s="3"/>
      <c r="D3" s="3"/>
      <c r="E3" s="3"/>
      <c r="F3" s="3"/>
      <c r="G3" s="3"/>
      <c r="H3" s="3"/>
      <c r="I3" s="3"/>
      <c r="J3" s="1"/>
      <c r="K3" s="1"/>
      <c r="L3" s="1"/>
      <c r="M3" s="1"/>
      <c r="N3" s="1"/>
      <c r="O3" s="1"/>
      <c r="P3" s="1"/>
      <c r="Q3" s="1"/>
      <c r="R3" s="1"/>
      <c r="S3" s="1"/>
      <c r="T3" s="1"/>
      <c r="U3" s="1"/>
      <c r="V3" s="1"/>
      <c r="W3" s="1"/>
      <c r="X3" s="1"/>
      <c r="Y3" s="1"/>
      <c r="Z3" s="1"/>
    </row>
    <row r="4" spans="1:26" ht="14.25" customHeight="1" x14ac:dyDescent="0.25">
      <c r="A4" s="4"/>
      <c r="B4" s="5"/>
      <c r="C4" s="1"/>
      <c r="D4" s="6"/>
      <c r="E4" s="7"/>
      <c r="F4" s="7"/>
      <c r="G4" s="3"/>
      <c r="H4" s="3"/>
      <c r="I4" s="7"/>
      <c r="J4" s="1"/>
      <c r="K4" s="1"/>
      <c r="L4" s="1"/>
      <c r="M4" s="1"/>
      <c r="N4" s="1"/>
      <c r="O4" s="1"/>
      <c r="P4" s="1"/>
      <c r="Q4" s="1"/>
      <c r="R4" s="1"/>
      <c r="S4" s="1"/>
      <c r="T4" s="1"/>
      <c r="U4" s="1"/>
      <c r="V4" s="1"/>
      <c r="W4" s="1"/>
      <c r="X4" s="1"/>
      <c r="Y4" s="1"/>
      <c r="Z4" s="1"/>
    </row>
    <row r="5" spans="1:26" ht="12.75" customHeight="1" x14ac:dyDescent="0.25">
      <c r="A5" s="8"/>
      <c r="B5" s="71" t="s">
        <v>3</v>
      </c>
      <c r="C5" s="63"/>
      <c r="D5" s="63"/>
      <c r="E5" s="63"/>
      <c r="F5" s="63"/>
      <c r="G5" s="63"/>
      <c r="H5" s="64"/>
      <c r="I5" s="9"/>
      <c r="J5" s="9"/>
      <c r="K5" s="9"/>
      <c r="L5" s="9"/>
      <c r="M5" s="9"/>
      <c r="N5" s="8"/>
      <c r="O5" s="8"/>
      <c r="P5" s="8"/>
      <c r="Q5" s="8"/>
      <c r="R5" s="8"/>
      <c r="S5" s="8"/>
      <c r="T5" s="8"/>
      <c r="U5" s="8"/>
      <c r="V5" s="8"/>
      <c r="W5" s="8"/>
      <c r="X5" s="8"/>
      <c r="Y5" s="8"/>
      <c r="Z5" s="8"/>
    </row>
    <row r="6" spans="1:26" ht="38.25" customHeight="1" x14ac:dyDescent="0.25">
      <c r="A6" s="3"/>
      <c r="B6" s="68"/>
      <c r="C6" s="69"/>
      <c r="D6" s="69"/>
      <c r="E6" s="69"/>
      <c r="F6" s="69"/>
      <c r="G6" s="69"/>
      <c r="H6" s="70"/>
      <c r="I6" s="9"/>
      <c r="J6" s="9"/>
      <c r="K6" s="9"/>
      <c r="L6" s="9"/>
      <c r="M6" s="9"/>
      <c r="N6" s="1"/>
      <c r="O6" s="1"/>
      <c r="P6" s="1"/>
      <c r="Q6" s="1"/>
      <c r="R6" s="1"/>
      <c r="S6" s="1"/>
      <c r="T6" s="1"/>
      <c r="U6" s="1"/>
      <c r="V6" s="1"/>
      <c r="W6" s="1"/>
      <c r="X6" s="1"/>
      <c r="Y6" s="1"/>
      <c r="Z6" s="1"/>
    </row>
    <row r="7" spans="1:26" ht="18.75" customHeight="1" x14ac:dyDescent="0.25">
      <c r="A7" s="3"/>
      <c r="B7" s="10"/>
      <c r="C7" s="10"/>
      <c r="D7" s="10"/>
      <c r="E7" s="10"/>
      <c r="F7" s="10"/>
      <c r="G7" s="10"/>
      <c r="H7" s="10"/>
      <c r="I7" s="9"/>
      <c r="J7" s="9"/>
      <c r="K7" s="9"/>
      <c r="L7" s="9"/>
      <c r="M7" s="9"/>
      <c r="N7" s="1"/>
      <c r="O7" s="1"/>
      <c r="P7" s="1"/>
      <c r="Q7" s="1"/>
      <c r="R7" s="1"/>
      <c r="S7" s="1"/>
      <c r="T7" s="1"/>
      <c r="U7" s="1"/>
      <c r="V7" s="1"/>
      <c r="W7" s="1"/>
      <c r="X7" s="1"/>
      <c r="Y7" s="1"/>
      <c r="Z7" s="1"/>
    </row>
    <row r="8" spans="1:26" ht="16.5" customHeight="1" x14ac:dyDescent="0.25">
      <c r="A8" s="3"/>
      <c r="B8" s="72" t="s">
        <v>4</v>
      </c>
      <c r="C8" s="73"/>
      <c r="D8" s="73"/>
      <c r="E8" s="73"/>
      <c r="F8" s="73"/>
      <c r="G8" s="73"/>
      <c r="H8" s="74"/>
      <c r="I8" s="3"/>
      <c r="J8" s="1"/>
      <c r="K8" s="1"/>
      <c r="L8" s="1"/>
      <c r="M8" s="1"/>
      <c r="N8" s="1"/>
      <c r="O8" s="1"/>
      <c r="P8" s="1"/>
      <c r="Q8" s="1"/>
      <c r="R8" s="1"/>
      <c r="S8" s="1"/>
      <c r="T8" s="1"/>
      <c r="U8" s="1"/>
      <c r="V8" s="1"/>
      <c r="W8" s="1"/>
      <c r="X8" s="1"/>
      <c r="Y8" s="1"/>
      <c r="Z8" s="1"/>
    </row>
    <row r="9" spans="1:26" ht="16.5" customHeight="1" x14ac:dyDescent="0.25">
      <c r="A9" s="1"/>
      <c r="B9" s="11"/>
      <c r="C9" s="11"/>
      <c r="D9" s="11"/>
      <c r="E9" s="11"/>
      <c r="F9" s="11"/>
      <c r="G9" s="11"/>
      <c r="H9" s="11"/>
      <c r="I9" s="1"/>
      <c r="J9" s="1"/>
      <c r="K9" s="1"/>
      <c r="L9" s="1"/>
      <c r="M9" s="1"/>
      <c r="N9" s="1"/>
      <c r="O9" s="1"/>
      <c r="P9" s="1"/>
      <c r="Q9" s="1"/>
      <c r="R9" s="1"/>
      <c r="S9" s="1"/>
      <c r="T9" s="1"/>
      <c r="U9" s="1"/>
      <c r="V9" s="1"/>
      <c r="W9" s="1"/>
      <c r="X9" s="1"/>
      <c r="Y9" s="1"/>
      <c r="Z9" s="1"/>
    </row>
    <row r="10" spans="1:26" ht="16.5" customHeight="1" x14ac:dyDescent="0.25">
      <c r="A10" s="3"/>
      <c r="B10" s="71" t="s">
        <v>5</v>
      </c>
      <c r="C10" s="63"/>
      <c r="D10" s="63"/>
      <c r="E10" s="63"/>
      <c r="F10" s="63"/>
      <c r="G10" s="63"/>
      <c r="H10" s="64"/>
      <c r="I10" s="9"/>
      <c r="J10" s="9"/>
      <c r="K10" s="9"/>
      <c r="L10" s="1"/>
      <c r="M10" s="1"/>
      <c r="N10" s="1"/>
      <c r="O10" s="1"/>
      <c r="P10" s="1"/>
      <c r="Q10" s="1"/>
      <c r="R10" s="1"/>
      <c r="S10" s="1"/>
      <c r="T10" s="1"/>
      <c r="U10" s="1"/>
      <c r="V10" s="1"/>
      <c r="W10" s="1"/>
      <c r="X10" s="1"/>
      <c r="Y10" s="1"/>
      <c r="Z10" s="1"/>
    </row>
    <row r="11" spans="1:26" ht="33" customHeight="1" x14ac:dyDescent="0.25">
      <c r="A11" s="3"/>
      <c r="B11" s="68"/>
      <c r="C11" s="69"/>
      <c r="D11" s="69"/>
      <c r="E11" s="69"/>
      <c r="F11" s="69"/>
      <c r="G11" s="69"/>
      <c r="H11" s="70"/>
      <c r="I11" s="9"/>
      <c r="J11" s="9"/>
      <c r="K11" s="9"/>
      <c r="L11" s="1"/>
      <c r="M11" s="1"/>
      <c r="N11" s="1"/>
      <c r="O11" s="1"/>
      <c r="P11" s="1"/>
      <c r="Q11" s="1"/>
      <c r="R11" s="1"/>
      <c r="S11" s="1"/>
      <c r="T11" s="1"/>
      <c r="U11" s="1"/>
      <c r="V11" s="1"/>
      <c r="W11" s="1"/>
      <c r="X11" s="1"/>
      <c r="Y11" s="1"/>
      <c r="Z11" s="1"/>
    </row>
    <row r="12" spans="1:26" ht="33" customHeight="1" x14ac:dyDescent="0.25">
      <c r="A12" s="3"/>
      <c r="B12" s="10"/>
      <c r="C12" s="10"/>
      <c r="D12" s="10"/>
      <c r="E12" s="10"/>
      <c r="F12" s="10"/>
      <c r="G12" s="10"/>
      <c r="H12" s="10"/>
      <c r="I12" s="9"/>
      <c r="J12" s="9"/>
      <c r="K12" s="9"/>
      <c r="L12" s="1"/>
      <c r="M12" s="1"/>
      <c r="N12" s="1"/>
      <c r="O12" s="1"/>
      <c r="P12" s="1"/>
      <c r="Q12" s="1"/>
      <c r="R12" s="1"/>
      <c r="S12" s="1"/>
      <c r="T12" s="1"/>
      <c r="U12" s="1"/>
      <c r="V12" s="1"/>
      <c r="W12" s="1"/>
      <c r="X12" s="1"/>
      <c r="Y12" s="1"/>
      <c r="Z12" s="1"/>
    </row>
    <row r="13" spans="1:26" ht="40.5" customHeight="1" x14ac:dyDescent="0.25">
      <c r="A13" s="3"/>
      <c r="B13" s="5"/>
      <c r="C13" s="3"/>
      <c r="D13" s="75" t="s">
        <v>6</v>
      </c>
      <c r="E13" s="73"/>
      <c r="F13" s="74"/>
      <c r="G13" s="76" t="s">
        <v>7</v>
      </c>
      <c r="H13" s="73"/>
      <c r="I13" s="74"/>
      <c r="J13" s="1"/>
      <c r="K13" s="1"/>
      <c r="L13" s="1"/>
      <c r="M13" s="1"/>
      <c r="N13" s="1"/>
      <c r="O13" s="1"/>
      <c r="P13" s="1"/>
      <c r="Q13" s="1"/>
      <c r="R13" s="1"/>
      <c r="S13" s="1"/>
      <c r="T13" s="1"/>
      <c r="U13" s="1"/>
      <c r="V13" s="1"/>
      <c r="W13" s="1"/>
      <c r="X13" s="1"/>
      <c r="Y13" s="1"/>
      <c r="Z13" s="1"/>
    </row>
    <row r="14" spans="1:26" ht="14.25" customHeight="1" x14ac:dyDescent="0.25">
      <c r="A14" s="3"/>
      <c r="B14" s="12" t="s">
        <v>8</v>
      </c>
      <c r="C14" s="13" t="s">
        <v>9</v>
      </c>
      <c r="D14" s="14" t="s">
        <v>10</v>
      </c>
      <c r="E14" s="14" t="s">
        <v>11</v>
      </c>
      <c r="F14" s="14" t="s">
        <v>12</v>
      </c>
      <c r="G14" s="14" t="s">
        <v>10</v>
      </c>
      <c r="H14" s="14" t="s">
        <v>13</v>
      </c>
      <c r="I14" s="14" t="s">
        <v>14</v>
      </c>
      <c r="J14" s="1"/>
      <c r="K14" s="1"/>
      <c r="L14" s="1"/>
      <c r="M14" s="1"/>
      <c r="N14" s="1"/>
      <c r="O14" s="1"/>
      <c r="P14" s="1"/>
      <c r="Q14" s="1"/>
      <c r="R14" s="1"/>
      <c r="S14" s="1"/>
      <c r="T14" s="1"/>
      <c r="U14" s="1"/>
      <c r="V14" s="1"/>
      <c r="W14" s="1"/>
      <c r="X14" s="1"/>
      <c r="Y14" s="1"/>
      <c r="Z14" s="1"/>
    </row>
    <row r="15" spans="1:26" ht="14.25" customHeight="1" x14ac:dyDescent="0.25">
      <c r="A15" s="3"/>
      <c r="B15" s="15" t="s">
        <v>15</v>
      </c>
      <c r="C15" s="16"/>
      <c r="D15" s="17"/>
      <c r="E15" s="17"/>
      <c r="F15" s="17"/>
      <c r="G15" s="17"/>
      <c r="H15" s="17"/>
      <c r="I15" s="17"/>
      <c r="J15" s="1"/>
      <c r="K15" s="1"/>
      <c r="L15" s="1"/>
      <c r="M15" s="1"/>
      <c r="N15" s="1"/>
      <c r="O15" s="1"/>
      <c r="P15" s="1"/>
      <c r="Q15" s="1"/>
      <c r="R15" s="1"/>
      <c r="S15" s="1"/>
      <c r="T15" s="1"/>
      <c r="U15" s="1"/>
      <c r="V15" s="1"/>
      <c r="W15" s="1"/>
      <c r="X15" s="1"/>
      <c r="Y15" s="1"/>
      <c r="Z15" s="1"/>
    </row>
    <row r="16" spans="1:26" ht="14.25" customHeight="1" x14ac:dyDescent="0.25">
      <c r="A16" s="3"/>
      <c r="B16" s="18" t="s">
        <v>16</v>
      </c>
      <c r="C16" s="19"/>
      <c r="D16" s="17"/>
      <c r="E16" s="17"/>
      <c r="F16" s="17"/>
      <c r="G16" s="17"/>
      <c r="H16" s="17"/>
      <c r="I16" s="17"/>
      <c r="J16" s="1"/>
      <c r="K16" s="1"/>
      <c r="L16" s="1"/>
      <c r="M16" s="1"/>
      <c r="N16" s="1"/>
      <c r="O16" s="1"/>
      <c r="P16" s="1"/>
      <c r="Q16" s="1"/>
      <c r="R16" s="1"/>
      <c r="S16" s="1"/>
      <c r="T16" s="1"/>
      <c r="U16" s="1"/>
      <c r="V16" s="1"/>
      <c r="W16" s="1"/>
      <c r="X16" s="1"/>
      <c r="Y16" s="1"/>
      <c r="Z16" s="1"/>
    </row>
    <row r="17" spans="1:26" ht="14.25" customHeight="1" x14ac:dyDescent="0.25">
      <c r="A17" s="3"/>
      <c r="B17" s="20" t="s">
        <v>17</v>
      </c>
      <c r="C17" s="21"/>
      <c r="D17" s="22"/>
      <c r="E17" s="23"/>
      <c r="F17" s="24" t="s">
        <v>18</v>
      </c>
      <c r="G17" s="22">
        <v>2</v>
      </c>
      <c r="H17" s="23">
        <f>1620+675+2500</f>
        <v>4795</v>
      </c>
      <c r="I17" s="25">
        <f t="shared" ref="I17:I22" si="0">SUM(G17*H17)</f>
        <v>9590</v>
      </c>
      <c r="J17" s="1"/>
      <c r="K17" s="1"/>
      <c r="L17" s="1"/>
      <c r="M17" s="1"/>
      <c r="N17" s="1"/>
      <c r="O17" s="1"/>
      <c r="P17" s="1"/>
      <c r="Q17" s="1"/>
      <c r="R17" s="1"/>
      <c r="S17" s="1"/>
      <c r="T17" s="1"/>
      <c r="U17" s="1"/>
      <c r="V17" s="1"/>
      <c r="W17" s="1"/>
      <c r="X17" s="1"/>
      <c r="Y17" s="1"/>
      <c r="Z17" s="1"/>
    </row>
    <row r="18" spans="1:26" ht="14.25" customHeight="1" x14ac:dyDescent="0.25">
      <c r="A18" s="3"/>
      <c r="B18" s="20" t="s">
        <v>19</v>
      </c>
      <c r="C18" s="21"/>
      <c r="D18" s="22">
        <v>68</v>
      </c>
      <c r="E18" s="23">
        <v>12966</v>
      </c>
      <c r="F18" s="25">
        <f>SUM(D18*E18)</f>
        <v>881688</v>
      </c>
      <c r="G18" s="22">
        <f>68*2</f>
        <v>136</v>
      </c>
      <c r="H18" s="23">
        <v>460</v>
      </c>
      <c r="I18" s="25">
        <f t="shared" si="0"/>
        <v>62560</v>
      </c>
      <c r="J18" s="1"/>
      <c r="K18" s="1"/>
      <c r="L18" s="1"/>
      <c r="M18" s="1"/>
      <c r="N18" s="1"/>
      <c r="O18" s="1"/>
      <c r="P18" s="1"/>
      <c r="Q18" s="1"/>
      <c r="R18" s="1"/>
      <c r="S18" s="1"/>
      <c r="T18" s="1"/>
      <c r="U18" s="1"/>
      <c r="V18" s="1"/>
      <c r="W18" s="1"/>
      <c r="X18" s="1"/>
      <c r="Y18" s="1"/>
      <c r="Z18" s="1"/>
    </row>
    <row r="19" spans="1:26" ht="14.25" customHeight="1" x14ac:dyDescent="0.25">
      <c r="A19" s="3"/>
      <c r="B19" s="20" t="s">
        <v>20</v>
      </c>
      <c r="C19" s="21"/>
      <c r="D19" s="22"/>
      <c r="E19" s="23">
        <v>0</v>
      </c>
      <c r="F19" s="24" t="s">
        <v>18</v>
      </c>
      <c r="G19" s="22"/>
      <c r="H19" s="23">
        <v>0</v>
      </c>
      <c r="I19" s="25">
        <f t="shared" si="0"/>
        <v>0</v>
      </c>
      <c r="J19" s="1"/>
      <c r="K19" s="1"/>
      <c r="L19" s="1"/>
      <c r="M19" s="1"/>
      <c r="N19" s="1"/>
      <c r="O19" s="1"/>
      <c r="P19" s="1"/>
      <c r="Q19" s="1"/>
      <c r="R19" s="1"/>
      <c r="S19" s="1"/>
      <c r="T19" s="1"/>
      <c r="U19" s="1"/>
      <c r="V19" s="1"/>
      <c r="W19" s="1"/>
      <c r="X19" s="1"/>
      <c r="Y19" s="1"/>
      <c r="Z19" s="1"/>
    </row>
    <row r="20" spans="1:26" ht="14.25" customHeight="1" x14ac:dyDescent="0.25">
      <c r="A20" s="3"/>
      <c r="B20" s="20" t="s">
        <v>21</v>
      </c>
      <c r="C20" s="21"/>
      <c r="D20" s="22"/>
      <c r="E20" s="23">
        <v>0</v>
      </c>
      <c r="F20" s="24" t="s">
        <v>18</v>
      </c>
      <c r="G20" s="22"/>
      <c r="H20" s="23">
        <v>0</v>
      </c>
      <c r="I20" s="25">
        <f t="shared" si="0"/>
        <v>0</v>
      </c>
      <c r="J20" s="1"/>
      <c r="K20" s="1"/>
      <c r="L20" s="1"/>
      <c r="M20" s="1"/>
      <c r="N20" s="1"/>
      <c r="O20" s="1"/>
      <c r="P20" s="1"/>
      <c r="Q20" s="1"/>
      <c r="R20" s="1"/>
      <c r="S20" s="1"/>
      <c r="T20" s="1"/>
      <c r="U20" s="1"/>
      <c r="V20" s="1"/>
      <c r="W20" s="1"/>
      <c r="X20" s="1"/>
      <c r="Y20" s="1"/>
      <c r="Z20" s="1"/>
    </row>
    <row r="21" spans="1:26" ht="14.25" customHeight="1" x14ac:dyDescent="0.25">
      <c r="A21" s="3"/>
      <c r="B21" s="20" t="s">
        <v>22</v>
      </c>
      <c r="C21" s="21"/>
      <c r="D21" s="22"/>
      <c r="E21" s="23"/>
      <c r="F21" s="24" t="s">
        <v>18</v>
      </c>
      <c r="G21" s="22"/>
      <c r="H21" s="23">
        <v>0</v>
      </c>
      <c r="I21" s="25">
        <f t="shared" si="0"/>
        <v>0</v>
      </c>
      <c r="J21" s="1"/>
      <c r="K21" s="1"/>
      <c r="L21" s="1"/>
      <c r="M21" s="1"/>
      <c r="N21" s="1"/>
      <c r="O21" s="1"/>
      <c r="P21" s="1"/>
      <c r="Q21" s="1"/>
      <c r="R21" s="1"/>
      <c r="S21" s="1"/>
      <c r="T21" s="1"/>
      <c r="U21" s="1"/>
      <c r="V21" s="1"/>
      <c r="W21" s="1"/>
      <c r="X21" s="1"/>
      <c r="Y21" s="1"/>
      <c r="Z21" s="1"/>
    </row>
    <row r="22" spans="1:26" ht="14.25" customHeight="1" x14ac:dyDescent="0.25">
      <c r="A22" s="3"/>
      <c r="B22" s="20" t="s">
        <v>23</v>
      </c>
      <c r="C22" s="21"/>
      <c r="D22" s="22"/>
      <c r="E22" s="23">
        <v>0</v>
      </c>
      <c r="F22" s="24" t="s">
        <v>18</v>
      </c>
      <c r="G22" s="22"/>
      <c r="H22" s="23">
        <v>0</v>
      </c>
      <c r="I22" s="25">
        <f t="shared" si="0"/>
        <v>0</v>
      </c>
      <c r="J22" s="1"/>
      <c r="K22" s="1"/>
      <c r="L22" s="1"/>
      <c r="M22" s="1"/>
      <c r="N22" s="1"/>
      <c r="O22" s="1"/>
      <c r="P22" s="1"/>
      <c r="Q22" s="1"/>
      <c r="R22" s="1"/>
      <c r="S22" s="1"/>
      <c r="T22" s="1"/>
      <c r="U22" s="1"/>
      <c r="V22" s="1"/>
      <c r="W22" s="1"/>
      <c r="X22" s="1"/>
      <c r="Y22" s="1"/>
      <c r="Z22" s="1"/>
    </row>
    <row r="23" spans="1:26" ht="14.25" customHeight="1" x14ac:dyDescent="0.25">
      <c r="A23" s="3"/>
      <c r="B23" s="26" t="s">
        <v>24</v>
      </c>
      <c r="C23" s="27"/>
      <c r="D23" s="28" t="s">
        <v>25</v>
      </c>
      <c r="E23" s="17"/>
      <c r="F23" s="29">
        <f>SUM(F16:F22)</f>
        <v>881688</v>
      </c>
      <c r="G23" s="28" t="s">
        <v>25</v>
      </c>
      <c r="H23" s="17"/>
      <c r="I23" s="29">
        <f>SUM(I16:I22)</f>
        <v>72150</v>
      </c>
      <c r="J23" s="1"/>
      <c r="K23" s="1"/>
      <c r="L23" s="1"/>
      <c r="M23" s="1"/>
      <c r="N23" s="1"/>
      <c r="O23" s="1"/>
      <c r="P23" s="1"/>
      <c r="Q23" s="1"/>
      <c r="R23" s="1"/>
      <c r="S23" s="1"/>
      <c r="T23" s="1"/>
      <c r="U23" s="1"/>
      <c r="V23" s="1"/>
      <c r="W23" s="1"/>
      <c r="X23" s="1"/>
      <c r="Y23" s="1"/>
      <c r="Z23" s="1"/>
    </row>
    <row r="24" spans="1:26" ht="14.25" customHeight="1" x14ac:dyDescent="0.25">
      <c r="A24" s="3"/>
      <c r="B24" s="15" t="s">
        <v>26</v>
      </c>
      <c r="C24" s="16"/>
      <c r="D24" s="17"/>
      <c r="E24" s="17"/>
      <c r="F24" s="17"/>
      <c r="G24" s="17"/>
      <c r="H24" s="17"/>
      <c r="I24" s="17"/>
      <c r="J24" s="1"/>
      <c r="K24" s="1"/>
      <c r="L24" s="1"/>
      <c r="M24" s="1"/>
      <c r="N24" s="1"/>
      <c r="O24" s="1"/>
      <c r="P24" s="1"/>
      <c r="Q24" s="1"/>
      <c r="R24" s="1"/>
      <c r="S24" s="1"/>
      <c r="T24" s="1"/>
      <c r="U24" s="1"/>
      <c r="V24" s="1"/>
      <c r="W24" s="1"/>
      <c r="X24" s="1"/>
      <c r="Y24" s="1"/>
      <c r="Z24" s="1"/>
    </row>
    <row r="25" spans="1:26" ht="14.25" customHeight="1" x14ac:dyDescent="0.25">
      <c r="A25" s="3"/>
      <c r="B25" s="15" t="s">
        <v>27</v>
      </c>
      <c r="C25" s="30"/>
      <c r="D25" s="28" t="s">
        <v>25</v>
      </c>
      <c r="E25" s="17" t="s">
        <v>25</v>
      </c>
      <c r="F25" s="17" t="s">
        <v>25</v>
      </c>
      <c r="G25" s="28" t="s">
        <v>25</v>
      </c>
      <c r="H25" s="17" t="s">
        <v>25</v>
      </c>
      <c r="I25" s="17" t="s">
        <v>25</v>
      </c>
      <c r="J25" s="1"/>
      <c r="K25" s="1"/>
      <c r="L25" s="1"/>
      <c r="M25" s="1"/>
      <c r="N25" s="1"/>
      <c r="O25" s="1"/>
      <c r="P25" s="1"/>
      <c r="Q25" s="1"/>
      <c r="R25" s="1"/>
      <c r="S25" s="1"/>
      <c r="T25" s="1"/>
      <c r="U25" s="1"/>
      <c r="V25" s="1"/>
      <c r="W25" s="1"/>
      <c r="X25" s="1"/>
      <c r="Y25" s="1"/>
      <c r="Z25" s="1"/>
    </row>
    <row r="26" spans="1:26" ht="14.25" customHeight="1" x14ac:dyDescent="0.25">
      <c r="A26" s="3"/>
      <c r="B26" s="20" t="s">
        <v>28</v>
      </c>
      <c r="C26" s="21"/>
      <c r="D26" s="22"/>
      <c r="E26" s="23">
        <v>0</v>
      </c>
      <c r="F26" s="24" t="s">
        <v>18</v>
      </c>
      <c r="G26" s="22"/>
      <c r="H26" s="23">
        <v>0</v>
      </c>
      <c r="I26" s="25">
        <f t="shared" ref="I26:I30" si="1">SUM(G26*H26)</f>
        <v>0</v>
      </c>
      <c r="J26" s="1"/>
      <c r="K26" s="1"/>
      <c r="L26" s="1"/>
      <c r="M26" s="1"/>
      <c r="N26" s="1"/>
      <c r="O26" s="1"/>
      <c r="P26" s="1"/>
      <c r="Q26" s="1"/>
      <c r="R26" s="1"/>
      <c r="S26" s="1"/>
      <c r="T26" s="1"/>
      <c r="U26" s="1"/>
      <c r="V26" s="1"/>
      <c r="W26" s="1"/>
      <c r="X26" s="1"/>
      <c r="Y26" s="1"/>
      <c r="Z26" s="1"/>
    </row>
    <row r="27" spans="1:26" ht="14.25" customHeight="1" x14ac:dyDescent="0.25">
      <c r="A27" s="3"/>
      <c r="B27" s="20" t="s">
        <v>29</v>
      </c>
      <c r="C27" s="21"/>
      <c r="D27" s="22">
        <v>2</v>
      </c>
      <c r="E27" s="22">
        <f>150000</f>
        <v>150000</v>
      </c>
      <c r="F27" s="25">
        <f>SUM(D27*E27)</f>
        <v>300000</v>
      </c>
      <c r="G27" s="22">
        <v>2005465</v>
      </c>
      <c r="H27" s="23">
        <v>0.04</v>
      </c>
      <c r="I27" s="25">
        <f t="shared" si="1"/>
        <v>80218.600000000006</v>
      </c>
      <c r="J27" s="1"/>
      <c r="K27" s="1"/>
      <c r="L27" s="1"/>
      <c r="M27" s="1"/>
      <c r="N27" s="1"/>
      <c r="O27" s="1"/>
      <c r="P27" s="1"/>
      <c r="Q27" s="1"/>
      <c r="R27" s="1"/>
      <c r="S27" s="1"/>
      <c r="T27" s="1"/>
      <c r="U27" s="1"/>
      <c r="V27" s="1"/>
      <c r="W27" s="1"/>
      <c r="X27" s="1"/>
      <c r="Y27" s="1"/>
      <c r="Z27" s="1"/>
    </row>
    <row r="28" spans="1:26" ht="14.25" customHeight="1" x14ac:dyDescent="0.25">
      <c r="A28" s="3"/>
      <c r="B28" s="20" t="s">
        <v>30</v>
      </c>
      <c r="C28" s="21"/>
      <c r="D28" s="22"/>
      <c r="E28" s="23">
        <v>0</v>
      </c>
      <c r="F28" s="24" t="s">
        <v>18</v>
      </c>
      <c r="G28" s="22"/>
      <c r="H28" s="23">
        <v>0</v>
      </c>
      <c r="I28" s="25">
        <f t="shared" si="1"/>
        <v>0</v>
      </c>
      <c r="J28" s="1"/>
      <c r="K28" s="1"/>
      <c r="L28" s="1"/>
      <c r="M28" s="1"/>
      <c r="N28" s="1"/>
      <c r="O28" s="1"/>
      <c r="P28" s="1"/>
      <c r="Q28" s="1"/>
      <c r="R28" s="1"/>
      <c r="S28" s="1"/>
      <c r="T28" s="1"/>
      <c r="U28" s="1"/>
      <c r="V28" s="1"/>
      <c r="W28" s="1"/>
      <c r="X28" s="1"/>
      <c r="Y28" s="1"/>
      <c r="Z28" s="1"/>
    </row>
    <row r="29" spans="1:26" ht="14.25" customHeight="1" x14ac:dyDescent="0.25">
      <c r="A29" s="3"/>
      <c r="B29" s="20" t="s">
        <v>31</v>
      </c>
      <c r="C29" s="21"/>
      <c r="D29" s="22"/>
      <c r="E29" s="23">
        <v>0</v>
      </c>
      <c r="F29" s="24" t="s">
        <v>18</v>
      </c>
      <c r="G29" s="22"/>
      <c r="H29" s="23">
        <v>0</v>
      </c>
      <c r="I29" s="25">
        <f t="shared" si="1"/>
        <v>0</v>
      </c>
      <c r="J29" s="1"/>
      <c r="K29" s="1"/>
      <c r="L29" s="1"/>
      <c r="M29" s="1"/>
      <c r="N29" s="1"/>
      <c r="O29" s="1"/>
      <c r="P29" s="1"/>
      <c r="Q29" s="1"/>
      <c r="R29" s="1"/>
      <c r="S29" s="1"/>
      <c r="T29" s="1"/>
      <c r="U29" s="1"/>
      <c r="V29" s="1"/>
      <c r="W29" s="1"/>
      <c r="X29" s="1"/>
      <c r="Y29" s="1"/>
      <c r="Z29" s="1"/>
    </row>
    <row r="30" spans="1:26" ht="14.25" customHeight="1" x14ac:dyDescent="0.25">
      <c r="A30" s="3"/>
      <c r="B30" s="20" t="s">
        <v>32</v>
      </c>
      <c r="C30" s="21"/>
      <c r="D30" s="22"/>
      <c r="E30" s="23">
        <v>0</v>
      </c>
      <c r="F30" s="24" t="s">
        <v>18</v>
      </c>
      <c r="G30" s="22"/>
      <c r="H30" s="23">
        <v>0</v>
      </c>
      <c r="I30" s="25">
        <f t="shared" si="1"/>
        <v>0</v>
      </c>
      <c r="J30" s="1"/>
      <c r="K30" s="1"/>
      <c r="L30" s="1"/>
      <c r="M30" s="1"/>
      <c r="N30" s="1"/>
      <c r="O30" s="1"/>
      <c r="P30" s="1"/>
      <c r="Q30" s="1"/>
      <c r="R30" s="1"/>
      <c r="S30" s="1"/>
      <c r="T30" s="1"/>
      <c r="U30" s="1"/>
      <c r="V30" s="1"/>
      <c r="W30" s="1"/>
      <c r="X30" s="1"/>
      <c r="Y30" s="1"/>
      <c r="Z30" s="1"/>
    </row>
    <row r="31" spans="1:26" ht="14.25" customHeight="1" x14ac:dyDescent="0.25">
      <c r="A31" s="3"/>
      <c r="B31" s="26" t="s">
        <v>24</v>
      </c>
      <c r="C31" s="27"/>
      <c r="D31" s="28" t="s">
        <v>25</v>
      </c>
      <c r="E31" s="17"/>
      <c r="F31" s="29">
        <f>SUM(F26:F30)</f>
        <v>300000</v>
      </c>
      <c r="G31" s="28" t="s">
        <v>25</v>
      </c>
      <c r="H31" s="17"/>
      <c r="I31" s="29">
        <f>SUM(I26:I30)</f>
        <v>80218.600000000006</v>
      </c>
      <c r="J31" s="1"/>
      <c r="K31" s="1"/>
      <c r="L31" s="1"/>
      <c r="M31" s="1"/>
      <c r="N31" s="1"/>
      <c r="O31" s="1"/>
      <c r="P31" s="1"/>
      <c r="Q31" s="1"/>
      <c r="R31" s="1"/>
      <c r="S31" s="1"/>
      <c r="T31" s="1"/>
      <c r="U31" s="1"/>
      <c r="V31" s="1"/>
      <c r="W31" s="1"/>
      <c r="X31" s="1"/>
      <c r="Y31" s="1"/>
      <c r="Z31" s="1"/>
    </row>
    <row r="32" spans="1:26" ht="14.25" customHeight="1" x14ac:dyDescent="0.25">
      <c r="A32" s="3"/>
      <c r="B32" s="15" t="s">
        <v>33</v>
      </c>
      <c r="C32" s="16"/>
      <c r="D32" s="17"/>
      <c r="E32" s="17"/>
      <c r="F32" s="17"/>
      <c r="G32" s="17"/>
      <c r="H32" s="17"/>
      <c r="I32" s="17"/>
      <c r="J32" s="1"/>
      <c r="K32" s="1"/>
      <c r="L32" s="1"/>
      <c r="M32" s="1"/>
      <c r="N32" s="1"/>
      <c r="O32" s="1"/>
      <c r="P32" s="1"/>
      <c r="Q32" s="1"/>
      <c r="R32" s="1"/>
      <c r="S32" s="1"/>
      <c r="T32" s="1"/>
      <c r="U32" s="1"/>
      <c r="V32" s="1"/>
      <c r="W32" s="1"/>
      <c r="X32" s="1"/>
      <c r="Y32" s="1"/>
      <c r="Z32" s="1"/>
    </row>
    <row r="33" spans="1:26" ht="14.25" customHeight="1" x14ac:dyDescent="0.25">
      <c r="A33" s="3"/>
      <c r="B33" s="20" t="s">
        <v>34</v>
      </c>
      <c r="C33" s="21"/>
      <c r="D33" s="22"/>
      <c r="E33" s="23">
        <v>0</v>
      </c>
      <c r="F33" s="24" t="s">
        <v>18</v>
      </c>
      <c r="G33" s="22">
        <v>2005465</v>
      </c>
      <c r="H33" s="23">
        <v>0.02</v>
      </c>
      <c r="I33" s="25">
        <f t="shared" ref="I33:I36" si="2">SUM(G33*H33)</f>
        <v>40109.300000000003</v>
      </c>
      <c r="J33" s="1"/>
      <c r="K33" s="1"/>
      <c r="L33" s="1"/>
      <c r="M33" s="1"/>
      <c r="N33" s="1"/>
      <c r="O33" s="1"/>
      <c r="P33" s="1"/>
      <c r="Q33" s="1"/>
      <c r="R33" s="1"/>
      <c r="S33" s="1"/>
      <c r="T33" s="1"/>
      <c r="U33" s="1"/>
      <c r="V33" s="1"/>
      <c r="W33" s="1"/>
      <c r="X33" s="1"/>
      <c r="Y33" s="1"/>
      <c r="Z33" s="1"/>
    </row>
    <row r="34" spans="1:26" ht="14.25" customHeight="1" x14ac:dyDescent="0.25">
      <c r="A34" s="3"/>
      <c r="B34" s="20" t="s">
        <v>35</v>
      </c>
      <c r="C34" s="21"/>
      <c r="D34" s="22"/>
      <c r="E34" s="23">
        <v>0</v>
      </c>
      <c r="F34" s="24" t="s">
        <v>18</v>
      </c>
      <c r="G34" s="22"/>
      <c r="H34" s="23">
        <v>0</v>
      </c>
      <c r="I34" s="25">
        <f t="shared" si="2"/>
        <v>0</v>
      </c>
      <c r="J34" s="1"/>
      <c r="K34" s="1"/>
      <c r="L34" s="1"/>
      <c r="M34" s="1"/>
      <c r="N34" s="1"/>
      <c r="O34" s="1"/>
      <c r="P34" s="1"/>
      <c r="Q34" s="1"/>
      <c r="R34" s="1"/>
      <c r="S34" s="1"/>
      <c r="T34" s="1"/>
      <c r="U34" s="1"/>
      <c r="V34" s="1"/>
      <c r="W34" s="1"/>
      <c r="X34" s="1"/>
      <c r="Y34" s="1"/>
      <c r="Z34" s="1"/>
    </row>
    <row r="35" spans="1:26" ht="14.25" customHeight="1" x14ac:dyDescent="0.25">
      <c r="A35" s="3"/>
      <c r="B35" s="20" t="s">
        <v>36</v>
      </c>
      <c r="C35" s="21"/>
      <c r="D35" s="22"/>
      <c r="E35" s="23">
        <v>0</v>
      </c>
      <c r="F35" s="24" t="s">
        <v>18</v>
      </c>
      <c r="G35" s="22"/>
      <c r="H35" s="23">
        <v>0</v>
      </c>
      <c r="I35" s="25">
        <f t="shared" si="2"/>
        <v>0</v>
      </c>
      <c r="J35" s="1"/>
      <c r="K35" s="1"/>
      <c r="L35" s="1"/>
      <c r="M35" s="1"/>
      <c r="N35" s="1"/>
      <c r="O35" s="1"/>
      <c r="P35" s="1"/>
      <c r="Q35" s="1"/>
      <c r="R35" s="1"/>
      <c r="S35" s="1"/>
      <c r="T35" s="1"/>
      <c r="U35" s="1"/>
      <c r="V35" s="1"/>
      <c r="W35" s="1"/>
      <c r="X35" s="1"/>
      <c r="Y35" s="1"/>
      <c r="Z35" s="1"/>
    </row>
    <row r="36" spans="1:26" ht="14.25" customHeight="1" x14ac:dyDescent="0.25">
      <c r="A36" s="3"/>
      <c r="B36" s="20" t="s">
        <v>37</v>
      </c>
      <c r="C36" s="21"/>
      <c r="D36" s="22"/>
      <c r="E36" s="23">
        <v>0</v>
      </c>
      <c r="F36" s="24" t="s">
        <v>18</v>
      </c>
      <c r="G36" s="22"/>
      <c r="H36" s="23">
        <v>0</v>
      </c>
      <c r="I36" s="25">
        <f t="shared" si="2"/>
        <v>0</v>
      </c>
      <c r="J36" s="1"/>
      <c r="K36" s="1"/>
      <c r="L36" s="1"/>
      <c r="M36" s="1"/>
      <c r="N36" s="1"/>
      <c r="O36" s="1"/>
      <c r="P36" s="1"/>
      <c r="Q36" s="1"/>
      <c r="R36" s="1"/>
      <c r="S36" s="1"/>
      <c r="T36" s="1"/>
      <c r="U36" s="1"/>
      <c r="V36" s="1"/>
      <c r="W36" s="1"/>
      <c r="X36" s="1"/>
      <c r="Y36" s="1"/>
      <c r="Z36" s="1"/>
    </row>
    <row r="37" spans="1:26" ht="14.25" customHeight="1" x14ac:dyDescent="0.25">
      <c r="A37" s="3"/>
      <c r="B37" s="26" t="s">
        <v>24</v>
      </c>
      <c r="C37" s="27"/>
      <c r="D37" s="28" t="s">
        <v>25</v>
      </c>
      <c r="E37" s="17"/>
      <c r="F37" s="29">
        <f>SUM(F33:F36)</f>
        <v>0</v>
      </c>
      <c r="G37" s="28" t="s">
        <v>25</v>
      </c>
      <c r="H37" s="17"/>
      <c r="I37" s="29">
        <f>SUM(I33:I36)</f>
        <v>40109.300000000003</v>
      </c>
      <c r="J37" s="1"/>
      <c r="K37" s="1"/>
      <c r="L37" s="1"/>
      <c r="M37" s="1"/>
      <c r="N37" s="1"/>
      <c r="O37" s="1"/>
      <c r="P37" s="1"/>
      <c r="Q37" s="1"/>
      <c r="R37" s="1"/>
      <c r="S37" s="1"/>
      <c r="T37" s="1"/>
      <c r="U37" s="1"/>
      <c r="V37" s="1"/>
      <c r="W37" s="1"/>
      <c r="X37" s="1"/>
      <c r="Y37" s="1"/>
      <c r="Z37" s="1"/>
    </row>
    <row r="38" spans="1:26" ht="14.25" customHeight="1" x14ac:dyDescent="0.25">
      <c r="A38" s="3"/>
      <c r="B38" s="15" t="s">
        <v>38</v>
      </c>
      <c r="C38" s="16"/>
      <c r="D38" s="17"/>
      <c r="E38" s="17"/>
      <c r="F38" s="17"/>
      <c r="G38" s="17"/>
      <c r="H38" s="17"/>
      <c r="I38" s="17"/>
      <c r="J38" s="1"/>
      <c r="K38" s="1"/>
      <c r="L38" s="1"/>
      <c r="M38" s="1"/>
      <c r="N38" s="1"/>
      <c r="O38" s="1"/>
      <c r="P38" s="1"/>
      <c r="Q38" s="1"/>
      <c r="R38" s="1"/>
      <c r="S38" s="1"/>
      <c r="T38" s="1"/>
      <c r="U38" s="1"/>
      <c r="V38" s="1"/>
      <c r="W38" s="1"/>
      <c r="X38" s="1"/>
      <c r="Y38" s="1"/>
      <c r="Z38" s="1"/>
    </row>
    <row r="39" spans="1:26" ht="14.25" customHeight="1" x14ac:dyDescent="0.25">
      <c r="A39" s="3"/>
      <c r="B39" s="20" t="s">
        <v>39</v>
      </c>
      <c r="C39" s="21"/>
      <c r="D39" s="22"/>
      <c r="E39" s="23">
        <v>0</v>
      </c>
      <c r="F39" s="24" t="s">
        <v>18</v>
      </c>
      <c r="G39" s="22"/>
      <c r="H39" s="23">
        <v>0</v>
      </c>
      <c r="I39" s="25">
        <f t="shared" ref="I39:I47" si="3">SUM(G39*H39)</f>
        <v>0</v>
      </c>
      <c r="J39" s="1"/>
      <c r="K39" s="1"/>
      <c r="L39" s="1"/>
      <c r="M39" s="1"/>
      <c r="N39" s="1"/>
      <c r="O39" s="1"/>
      <c r="P39" s="1"/>
      <c r="Q39" s="1"/>
      <c r="R39" s="1"/>
      <c r="S39" s="1"/>
      <c r="T39" s="1"/>
      <c r="U39" s="1"/>
      <c r="V39" s="1"/>
      <c r="W39" s="1"/>
      <c r="X39" s="1"/>
      <c r="Y39" s="1"/>
      <c r="Z39" s="1"/>
    </row>
    <row r="40" spans="1:26" ht="14.25" customHeight="1" x14ac:dyDescent="0.25">
      <c r="A40" s="3"/>
      <c r="B40" s="20" t="s">
        <v>40</v>
      </c>
      <c r="C40" s="21"/>
      <c r="D40" s="22"/>
      <c r="E40" s="23">
        <v>0</v>
      </c>
      <c r="F40" s="24" t="s">
        <v>18</v>
      </c>
      <c r="G40" s="22"/>
      <c r="H40" s="23">
        <v>0</v>
      </c>
      <c r="I40" s="25">
        <f t="shared" si="3"/>
        <v>0</v>
      </c>
      <c r="J40" s="1"/>
      <c r="K40" s="1"/>
      <c r="L40" s="1"/>
      <c r="M40" s="1"/>
      <c r="N40" s="1"/>
      <c r="O40" s="1"/>
      <c r="P40" s="1"/>
      <c r="Q40" s="1"/>
      <c r="R40" s="1"/>
      <c r="S40" s="1"/>
      <c r="T40" s="1"/>
      <c r="U40" s="1"/>
      <c r="V40" s="1"/>
      <c r="W40" s="1"/>
      <c r="X40" s="1"/>
      <c r="Y40" s="1"/>
      <c r="Z40" s="1"/>
    </row>
    <row r="41" spans="1:26" ht="14.25" customHeight="1" x14ac:dyDescent="0.25">
      <c r="A41" s="3"/>
      <c r="B41" s="20" t="s">
        <v>41</v>
      </c>
      <c r="C41" s="21"/>
      <c r="D41" s="22"/>
      <c r="E41" s="23">
        <v>0</v>
      </c>
      <c r="F41" s="24" t="s">
        <v>18</v>
      </c>
      <c r="G41" s="22"/>
      <c r="H41" s="23">
        <v>0</v>
      </c>
      <c r="I41" s="25">
        <f t="shared" si="3"/>
        <v>0</v>
      </c>
      <c r="J41" s="1"/>
      <c r="K41" s="1"/>
      <c r="L41" s="1"/>
      <c r="M41" s="1"/>
      <c r="N41" s="1"/>
      <c r="O41" s="1"/>
      <c r="P41" s="1"/>
      <c r="Q41" s="1"/>
      <c r="R41" s="1"/>
      <c r="S41" s="1"/>
      <c r="T41" s="1"/>
      <c r="U41" s="1"/>
      <c r="V41" s="1"/>
      <c r="W41" s="1"/>
      <c r="X41" s="1"/>
      <c r="Y41" s="1"/>
      <c r="Z41" s="1"/>
    </row>
    <row r="42" spans="1:26" ht="14.25" customHeight="1" x14ac:dyDescent="0.25">
      <c r="A42" s="3"/>
      <c r="B42" s="20" t="s">
        <v>42</v>
      </c>
      <c r="C42" s="21"/>
      <c r="D42" s="22"/>
      <c r="E42" s="23">
        <v>0</v>
      </c>
      <c r="F42" s="24" t="s">
        <v>18</v>
      </c>
      <c r="G42" s="22"/>
      <c r="H42" s="23">
        <v>0</v>
      </c>
      <c r="I42" s="25">
        <f t="shared" si="3"/>
        <v>0</v>
      </c>
      <c r="J42" s="1"/>
      <c r="K42" s="1"/>
      <c r="L42" s="1"/>
      <c r="M42" s="1"/>
      <c r="N42" s="1"/>
      <c r="O42" s="1"/>
      <c r="P42" s="1"/>
      <c r="Q42" s="1"/>
      <c r="R42" s="1"/>
      <c r="S42" s="1"/>
      <c r="T42" s="1"/>
      <c r="U42" s="1"/>
      <c r="V42" s="1"/>
      <c r="W42" s="1"/>
      <c r="X42" s="1"/>
      <c r="Y42" s="1"/>
      <c r="Z42" s="1"/>
    </row>
    <row r="43" spans="1:26" ht="14.25" customHeight="1" x14ac:dyDescent="0.25">
      <c r="A43" s="3"/>
      <c r="B43" s="20" t="s">
        <v>43</v>
      </c>
      <c r="C43" s="21"/>
      <c r="D43" s="22"/>
      <c r="E43" s="23">
        <v>0</v>
      </c>
      <c r="F43" s="24" t="s">
        <v>18</v>
      </c>
      <c r="G43" s="22"/>
      <c r="H43" s="23">
        <v>0</v>
      </c>
      <c r="I43" s="25">
        <f t="shared" si="3"/>
        <v>0</v>
      </c>
      <c r="J43" s="1"/>
      <c r="K43" s="1"/>
      <c r="L43" s="1"/>
      <c r="M43" s="1"/>
      <c r="N43" s="1"/>
      <c r="O43" s="1"/>
      <c r="P43" s="1"/>
      <c r="Q43" s="1"/>
      <c r="R43" s="1"/>
      <c r="S43" s="1"/>
      <c r="T43" s="1"/>
      <c r="U43" s="1"/>
      <c r="V43" s="1"/>
      <c r="W43" s="1"/>
      <c r="X43" s="1"/>
      <c r="Y43" s="1"/>
      <c r="Z43" s="1"/>
    </row>
    <row r="44" spans="1:26" ht="14.25" customHeight="1" x14ac:dyDescent="0.25">
      <c r="A44" s="3"/>
      <c r="B44" s="20" t="s">
        <v>44</v>
      </c>
      <c r="C44" s="21"/>
      <c r="D44" s="22"/>
      <c r="E44" s="23">
        <v>0</v>
      </c>
      <c r="F44" s="24" t="s">
        <v>18</v>
      </c>
      <c r="G44" s="22"/>
      <c r="H44" s="23">
        <v>0</v>
      </c>
      <c r="I44" s="25">
        <f t="shared" si="3"/>
        <v>0</v>
      </c>
      <c r="J44" s="1"/>
      <c r="K44" s="1"/>
      <c r="L44" s="1"/>
      <c r="M44" s="1"/>
      <c r="N44" s="1"/>
      <c r="O44" s="1"/>
      <c r="P44" s="1"/>
      <c r="Q44" s="1"/>
      <c r="R44" s="1"/>
      <c r="S44" s="1"/>
      <c r="T44" s="1"/>
      <c r="U44" s="1"/>
      <c r="V44" s="1"/>
      <c r="W44" s="1"/>
      <c r="X44" s="1"/>
      <c r="Y44" s="1"/>
      <c r="Z44" s="1"/>
    </row>
    <row r="45" spans="1:26" ht="14.25" customHeight="1" x14ac:dyDescent="0.25">
      <c r="A45" s="3"/>
      <c r="B45" s="20" t="s">
        <v>45</v>
      </c>
      <c r="C45" s="21"/>
      <c r="D45" s="22"/>
      <c r="E45" s="23">
        <v>0</v>
      </c>
      <c r="F45" s="24" t="s">
        <v>18</v>
      </c>
      <c r="G45" s="22"/>
      <c r="H45" s="23">
        <v>0</v>
      </c>
      <c r="I45" s="25">
        <f t="shared" si="3"/>
        <v>0</v>
      </c>
      <c r="J45" s="1"/>
      <c r="K45" s="1"/>
      <c r="L45" s="1"/>
      <c r="M45" s="1"/>
      <c r="N45" s="1"/>
      <c r="O45" s="1"/>
      <c r="P45" s="1"/>
      <c r="Q45" s="1"/>
      <c r="R45" s="1"/>
      <c r="S45" s="1"/>
      <c r="T45" s="1"/>
      <c r="U45" s="1"/>
      <c r="V45" s="1"/>
      <c r="W45" s="1"/>
      <c r="X45" s="1"/>
      <c r="Y45" s="1"/>
      <c r="Z45" s="1"/>
    </row>
    <row r="46" spans="1:26" ht="14.25" customHeight="1" x14ac:dyDescent="0.25">
      <c r="A46" s="3"/>
      <c r="B46" s="20" t="s">
        <v>46</v>
      </c>
      <c r="C46" s="21"/>
      <c r="D46" s="22"/>
      <c r="E46" s="23">
        <v>0</v>
      </c>
      <c r="F46" s="24" t="s">
        <v>18</v>
      </c>
      <c r="G46" s="22"/>
      <c r="H46" s="23">
        <v>0</v>
      </c>
      <c r="I46" s="25">
        <f t="shared" si="3"/>
        <v>0</v>
      </c>
      <c r="J46" s="1"/>
      <c r="K46" s="1"/>
      <c r="L46" s="1"/>
      <c r="M46" s="1"/>
      <c r="N46" s="1"/>
      <c r="O46" s="1"/>
      <c r="P46" s="1"/>
      <c r="Q46" s="1"/>
      <c r="R46" s="1"/>
      <c r="S46" s="1"/>
      <c r="T46" s="1"/>
      <c r="U46" s="1"/>
      <c r="V46" s="1"/>
      <c r="W46" s="1"/>
      <c r="X46" s="1"/>
      <c r="Y46" s="1"/>
      <c r="Z46" s="1"/>
    </row>
    <row r="47" spans="1:26" ht="14.25" customHeight="1" x14ac:dyDescent="0.25">
      <c r="A47" s="3"/>
      <c r="B47" s="20" t="s">
        <v>47</v>
      </c>
      <c r="C47" s="21"/>
      <c r="D47" s="22"/>
      <c r="E47" s="23">
        <v>0</v>
      </c>
      <c r="F47" s="24" t="s">
        <v>18</v>
      </c>
      <c r="G47" s="22"/>
      <c r="H47" s="23">
        <v>0</v>
      </c>
      <c r="I47" s="25">
        <f t="shared" si="3"/>
        <v>0</v>
      </c>
      <c r="J47" s="1"/>
      <c r="K47" s="1"/>
      <c r="L47" s="1"/>
      <c r="M47" s="1"/>
      <c r="N47" s="1"/>
      <c r="O47" s="1"/>
      <c r="P47" s="1"/>
      <c r="Q47" s="1"/>
      <c r="R47" s="1"/>
      <c r="S47" s="1"/>
      <c r="T47" s="1"/>
      <c r="U47" s="1"/>
      <c r="V47" s="1"/>
      <c r="W47" s="1"/>
      <c r="X47" s="1"/>
      <c r="Y47" s="1"/>
      <c r="Z47" s="1"/>
    </row>
    <row r="48" spans="1:26" ht="14.25" customHeight="1" x14ac:dyDescent="0.25">
      <c r="A48" s="3"/>
      <c r="B48" s="26" t="s">
        <v>24</v>
      </c>
      <c r="C48" s="27"/>
      <c r="D48" s="28" t="s">
        <v>25</v>
      </c>
      <c r="E48" s="17"/>
      <c r="F48" s="29">
        <f>SUM(F39:F47)</f>
        <v>0</v>
      </c>
      <c r="G48" s="28" t="s">
        <v>25</v>
      </c>
      <c r="H48" s="17"/>
      <c r="I48" s="29">
        <f>SUM(I39:I47)</f>
        <v>0</v>
      </c>
      <c r="J48" s="1"/>
      <c r="K48" s="1"/>
      <c r="L48" s="1"/>
      <c r="M48" s="1"/>
      <c r="N48" s="1"/>
      <c r="O48" s="1"/>
      <c r="P48" s="1"/>
      <c r="Q48" s="1"/>
      <c r="R48" s="1"/>
      <c r="S48" s="1"/>
      <c r="T48" s="1"/>
      <c r="U48" s="1"/>
      <c r="V48" s="1"/>
      <c r="W48" s="1"/>
      <c r="X48" s="1"/>
      <c r="Y48" s="1"/>
      <c r="Z48" s="1"/>
    </row>
    <row r="49" spans="1:26" ht="14.25" customHeight="1" x14ac:dyDescent="0.25">
      <c r="A49" s="3"/>
      <c r="B49" s="15" t="s">
        <v>48</v>
      </c>
      <c r="C49" s="16"/>
      <c r="D49" s="17"/>
      <c r="E49" s="17"/>
      <c r="F49" s="17"/>
      <c r="G49" s="17"/>
      <c r="H49" s="17"/>
      <c r="I49" s="17"/>
      <c r="J49" s="1"/>
      <c r="K49" s="1"/>
      <c r="L49" s="1"/>
      <c r="M49" s="1"/>
      <c r="N49" s="1"/>
      <c r="O49" s="1"/>
      <c r="P49" s="1"/>
      <c r="Q49" s="1"/>
      <c r="R49" s="1"/>
      <c r="S49" s="1"/>
      <c r="T49" s="1"/>
      <c r="U49" s="1"/>
      <c r="V49" s="1"/>
      <c r="W49" s="1"/>
      <c r="X49" s="1"/>
      <c r="Y49" s="1"/>
      <c r="Z49" s="1"/>
    </row>
    <row r="50" spans="1:26" ht="14.25" customHeight="1" x14ac:dyDescent="0.25">
      <c r="A50" s="3"/>
      <c r="B50" s="20" t="s">
        <v>49</v>
      </c>
      <c r="C50" s="21"/>
      <c r="D50" s="22"/>
      <c r="E50" s="23">
        <v>0</v>
      </c>
      <c r="F50" s="24" t="s">
        <v>18</v>
      </c>
      <c r="G50" s="22"/>
      <c r="H50" s="23">
        <v>0</v>
      </c>
      <c r="I50" s="25">
        <f t="shared" ref="I50:I56" si="4">SUM(G50*H50)</f>
        <v>0</v>
      </c>
      <c r="J50" s="1"/>
      <c r="K50" s="1"/>
      <c r="L50" s="1"/>
      <c r="M50" s="1"/>
      <c r="N50" s="1"/>
      <c r="O50" s="1"/>
      <c r="P50" s="1"/>
      <c r="Q50" s="1"/>
      <c r="R50" s="1"/>
      <c r="S50" s="1"/>
      <c r="T50" s="1"/>
      <c r="U50" s="1"/>
      <c r="V50" s="1"/>
      <c r="W50" s="1"/>
      <c r="X50" s="1"/>
      <c r="Y50" s="1"/>
      <c r="Z50" s="1"/>
    </row>
    <row r="51" spans="1:26" ht="14.25" customHeight="1" x14ac:dyDescent="0.25">
      <c r="A51" s="3"/>
      <c r="B51" s="20" t="s">
        <v>50</v>
      </c>
      <c r="C51" s="21"/>
      <c r="D51" s="22"/>
      <c r="E51" s="23">
        <v>0</v>
      </c>
      <c r="F51" s="24" t="s">
        <v>18</v>
      </c>
      <c r="G51" s="22"/>
      <c r="H51" s="23">
        <v>0</v>
      </c>
      <c r="I51" s="25">
        <f t="shared" si="4"/>
        <v>0</v>
      </c>
      <c r="J51" s="1"/>
      <c r="K51" s="1"/>
      <c r="L51" s="1"/>
      <c r="M51" s="1"/>
      <c r="N51" s="1"/>
      <c r="O51" s="1"/>
      <c r="P51" s="1"/>
      <c r="Q51" s="1"/>
      <c r="R51" s="1"/>
      <c r="S51" s="1"/>
      <c r="T51" s="1"/>
      <c r="U51" s="1"/>
      <c r="V51" s="1"/>
      <c r="W51" s="1"/>
      <c r="X51" s="1"/>
      <c r="Y51" s="1"/>
      <c r="Z51" s="1"/>
    </row>
    <row r="52" spans="1:26" ht="14.25" customHeight="1" x14ac:dyDescent="0.25">
      <c r="A52" s="3"/>
      <c r="B52" s="20" t="s">
        <v>51</v>
      </c>
      <c r="C52" s="21"/>
      <c r="D52" s="22"/>
      <c r="E52" s="23">
        <v>0</v>
      </c>
      <c r="F52" s="24" t="s">
        <v>18</v>
      </c>
      <c r="G52" s="22"/>
      <c r="H52" s="23">
        <v>0</v>
      </c>
      <c r="I52" s="25">
        <f t="shared" si="4"/>
        <v>0</v>
      </c>
      <c r="J52" s="1"/>
      <c r="K52" s="1"/>
      <c r="L52" s="1"/>
      <c r="M52" s="1"/>
      <c r="N52" s="1"/>
      <c r="O52" s="1"/>
      <c r="P52" s="1"/>
      <c r="Q52" s="1"/>
      <c r="R52" s="1"/>
      <c r="S52" s="1"/>
      <c r="T52" s="1"/>
      <c r="U52" s="1"/>
      <c r="V52" s="1"/>
      <c r="W52" s="1"/>
      <c r="X52" s="1"/>
      <c r="Y52" s="1"/>
      <c r="Z52" s="1"/>
    </row>
    <row r="53" spans="1:26" ht="14.25" customHeight="1" x14ac:dyDescent="0.25">
      <c r="A53" s="3"/>
      <c r="B53" s="20" t="s">
        <v>52</v>
      </c>
      <c r="C53" s="21"/>
      <c r="D53" s="22"/>
      <c r="E53" s="23">
        <v>0</v>
      </c>
      <c r="F53" s="24" t="s">
        <v>18</v>
      </c>
      <c r="G53" s="22"/>
      <c r="H53" s="23">
        <v>0</v>
      </c>
      <c r="I53" s="25">
        <f t="shared" si="4"/>
        <v>0</v>
      </c>
      <c r="J53" s="1"/>
      <c r="K53" s="1"/>
      <c r="L53" s="1"/>
      <c r="M53" s="1"/>
      <c r="N53" s="1"/>
      <c r="O53" s="1"/>
      <c r="P53" s="1"/>
      <c r="Q53" s="1"/>
      <c r="R53" s="1"/>
      <c r="S53" s="1"/>
      <c r="T53" s="1"/>
      <c r="U53" s="1"/>
      <c r="V53" s="1"/>
      <c r="W53" s="1"/>
      <c r="X53" s="1"/>
      <c r="Y53" s="1"/>
      <c r="Z53" s="1"/>
    </row>
    <row r="54" spans="1:26" ht="14.25" customHeight="1" x14ac:dyDescent="0.25">
      <c r="A54" s="3"/>
      <c r="B54" s="20" t="s">
        <v>53</v>
      </c>
      <c r="C54" s="21"/>
      <c r="D54" s="22"/>
      <c r="E54" s="23">
        <v>0</v>
      </c>
      <c r="F54" s="24" t="s">
        <v>18</v>
      </c>
      <c r="G54" s="22"/>
      <c r="H54" s="23">
        <v>0</v>
      </c>
      <c r="I54" s="25">
        <f t="shared" si="4"/>
        <v>0</v>
      </c>
      <c r="J54" s="1"/>
      <c r="K54" s="1"/>
      <c r="L54" s="1"/>
      <c r="M54" s="1"/>
      <c r="N54" s="1"/>
      <c r="O54" s="1"/>
      <c r="P54" s="1"/>
      <c r="Q54" s="1"/>
      <c r="R54" s="1"/>
      <c r="S54" s="1"/>
      <c r="T54" s="1"/>
      <c r="U54" s="1"/>
      <c r="V54" s="1"/>
      <c r="W54" s="1"/>
      <c r="X54" s="1"/>
      <c r="Y54" s="1"/>
      <c r="Z54" s="1"/>
    </row>
    <row r="55" spans="1:26" ht="14.25" customHeight="1" x14ac:dyDescent="0.25">
      <c r="A55" s="3"/>
      <c r="B55" s="20" t="s">
        <v>54</v>
      </c>
      <c r="C55" s="21"/>
      <c r="D55" s="22"/>
      <c r="E55" s="23">
        <v>0</v>
      </c>
      <c r="F55" s="24" t="s">
        <v>18</v>
      </c>
      <c r="G55" s="22"/>
      <c r="H55" s="23">
        <v>0</v>
      </c>
      <c r="I55" s="25">
        <f t="shared" si="4"/>
        <v>0</v>
      </c>
      <c r="J55" s="1"/>
      <c r="K55" s="1"/>
      <c r="L55" s="1"/>
      <c r="M55" s="1"/>
      <c r="N55" s="1"/>
      <c r="O55" s="1"/>
      <c r="P55" s="1"/>
      <c r="Q55" s="1"/>
      <c r="R55" s="1"/>
      <c r="S55" s="1"/>
      <c r="T55" s="1"/>
      <c r="U55" s="1"/>
      <c r="V55" s="1"/>
      <c r="W55" s="1"/>
      <c r="X55" s="1"/>
      <c r="Y55" s="1"/>
      <c r="Z55" s="1"/>
    </row>
    <row r="56" spans="1:26" ht="14.25" customHeight="1" x14ac:dyDescent="0.25">
      <c r="A56" s="3"/>
      <c r="B56" s="20" t="s">
        <v>55</v>
      </c>
      <c r="C56" s="21"/>
      <c r="D56" s="22"/>
      <c r="E56" s="23">
        <v>0</v>
      </c>
      <c r="F56" s="24" t="s">
        <v>18</v>
      </c>
      <c r="G56" s="22"/>
      <c r="H56" s="23">
        <v>0</v>
      </c>
      <c r="I56" s="25">
        <f t="shared" si="4"/>
        <v>0</v>
      </c>
      <c r="J56" s="1"/>
      <c r="K56" s="1"/>
      <c r="L56" s="1"/>
      <c r="M56" s="1"/>
      <c r="N56" s="1"/>
      <c r="O56" s="1"/>
      <c r="P56" s="1"/>
      <c r="Q56" s="1"/>
      <c r="R56" s="1"/>
      <c r="S56" s="1"/>
      <c r="T56" s="1"/>
      <c r="U56" s="1"/>
      <c r="V56" s="1"/>
      <c r="W56" s="1"/>
      <c r="X56" s="1"/>
      <c r="Y56" s="1"/>
      <c r="Z56" s="1"/>
    </row>
    <row r="57" spans="1:26" ht="14.25" customHeight="1" x14ac:dyDescent="0.25">
      <c r="A57" s="3"/>
      <c r="B57" s="26" t="s">
        <v>24</v>
      </c>
      <c r="C57" s="27"/>
      <c r="D57" s="28" t="s">
        <v>25</v>
      </c>
      <c r="E57" s="17"/>
      <c r="F57" s="29">
        <f>SUM(F50:F56)</f>
        <v>0</v>
      </c>
      <c r="G57" s="28" t="s">
        <v>25</v>
      </c>
      <c r="H57" s="17"/>
      <c r="I57" s="29">
        <f>SUM(I50:I56)</f>
        <v>0</v>
      </c>
      <c r="J57" s="1"/>
      <c r="K57" s="1"/>
      <c r="L57" s="1"/>
      <c r="M57" s="1"/>
      <c r="N57" s="1"/>
      <c r="O57" s="1"/>
      <c r="P57" s="1"/>
      <c r="Q57" s="1"/>
      <c r="R57" s="1"/>
      <c r="S57" s="1"/>
      <c r="T57" s="1"/>
      <c r="U57" s="1"/>
      <c r="V57" s="1"/>
      <c r="W57" s="1"/>
      <c r="X57" s="1"/>
      <c r="Y57" s="1"/>
      <c r="Z57" s="1"/>
    </row>
    <row r="58" spans="1:26" ht="14.25" customHeight="1" x14ac:dyDescent="0.25">
      <c r="A58" s="3"/>
      <c r="B58" s="15" t="s">
        <v>56</v>
      </c>
      <c r="C58" s="16"/>
      <c r="D58" s="17"/>
      <c r="E58" s="17"/>
      <c r="F58" s="17"/>
      <c r="G58" s="17"/>
      <c r="H58" s="17"/>
      <c r="I58" s="17"/>
      <c r="J58" s="1"/>
      <c r="K58" s="1"/>
      <c r="L58" s="1"/>
      <c r="M58" s="1"/>
      <c r="N58" s="1"/>
      <c r="O58" s="1"/>
      <c r="P58" s="1"/>
      <c r="Q58" s="1"/>
      <c r="R58" s="1"/>
      <c r="S58" s="1"/>
      <c r="T58" s="1"/>
      <c r="U58" s="1"/>
      <c r="V58" s="1"/>
      <c r="W58" s="1"/>
      <c r="X58" s="1"/>
      <c r="Y58" s="1"/>
      <c r="Z58" s="1"/>
    </row>
    <row r="59" spans="1:26" ht="14.25" customHeight="1" x14ac:dyDescent="0.25">
      <c r="A59" s="3"/>
      <c r="B59" s="20" t="s">
        <v>57</v>
      </c>
      <c r="C59" s="21"/>
      <c r="D59" s="22"/>
      <c r="E59" s="23">
        <v>0</v>
      </c>
      <c r="F59" s="24" t="s">
        <v>18</v>
      </c>
      <c r="G59" s="22"/>
      <c r="H59" s="23">
        <v>0</v>
      </c>
      <c r="I59" s="25">
        <f t="shared" ref="I59:I61" si="5">SUM(G59*H59)</f>
        <v>0</v>
      </c>
      <c r="J59" s="1"/>
      <c r="K59" s="1"/>
      <c r="L59" s="1"/>
      <c r="M59" s="1"/>
      <c r="N59" s="1"/>
      <c r="O59" s="1"/>
      <c r="P59" s="1"/>
      <c r="Q59" s="1"/>
      <c r="R59" s="1"/>
      <c r="S59" s="1"/>
      <c r="T59" s="1"/>
      <c r="U59" s="1"/>
      <c r="V59" s="1"/>
      <c r="W59" s="1"/>
      <c r="X59" s="1"/>
      <c r="Y59" s="1"/>
      <c r="Z59" s="1"/>
    </row>
    <row r="60" spans="1:26" ht="14.25" customHeight="1" x14ac:dyDescent="0.25">
      <c r="A60" s="3"/>
      <c r="B60" s="20" t="s">
        <v>58</v>
      </c>
      <c r="C60" s="21"/>
      <c r="D60" s="22"/>
      <c r="E60" s="23">
        <v>0</v>
      </c>
      <c r="F60" s="24" t="s">
        <v>18</v>
      </c>
      <c r="G60" s="22"/>
      <c r="H60" s="23">
        <v>0</v>
      </c>
      <c r="I60" s="25">
        <f t="shared" si="5"/>
        <v>0</v>
      </c>
      <c r="J60" s="1"/>
      <c r="K60" s="1"/>
      <c r="L60" s="1"/>
      <c r="M60" s="1"/>
      <c r="N60" s="1"/>
      <c r="O60" s="1"/>
      <c r="P60" s="1"/>
      <c r="Q60" s="1"/>
      <c r="R60" s="1"/>
      <c r="S60" s="1"/>
      <c r="T60" s="1"/>
      <c r="U60" s="1"/>
      <c r="V60" s="1"/>
      <c r="W60" s="1"/>
      <c r="X60" s="1"/>
      <c r="Y60" s="1"/>
      <c r="Z60" s="1"/>
    </row>
    <row r="61" spans="1:26" ht="14.25" customHeight="1" x14ac:dyDescent="0.25">
      <c r="A61" s="3"/>
      <c r="B61" s="20" t="s">
        <v>59</v>
      </c>
      <c r="C61" s="21"/>
      <c r="D61" s="22"/>
      <c r="E61" s="23">
        <v>0</v>
      </c>
      <c r="F61" s="24" t="s">
        <v>18</v>
      </c>
      <c r="G61" s="22"/>
      <c r="H61" s="23">
        <v>0</v>
      </c>
      <c r="I61" s="25">
        <f t="shared" si="5"/>
        <v>0</v>
      </c>
      <c r="J61" s="1"/>
      <c r="K61" s="1"/>
      <c r="L61" s="1"/>
      <c r="M61" s="1"/>
      <c r="N61" s="1"/>
      <c r="O61" s="1"/>
      <c r="P61" s="1"/>
      <c r="Q61" s="1"/>
      <c r="R61" s="1"/>
      <c r="S61" s="1"/>
      <c r="T61" s="1"/>
      <c r="U61" s="1"/>
      <c r="V61" s="1"/>
      <c r="W61" s="1"/>
      <c r="X61" s="1"/>
      <c r="Y61" s="1"/>
      <c r="Z61" s="1"/>
    </row>
    <row r="62" spans="1:26" ht="14.25" customHeight="1" x14ac:dyDescent="0.25">
      <c r="A62" s="3"/>
      <c r="B62" s="26" t="s">
        <v>24</v>
      </c>
      <c r="C62" s="27"/>
      <c r="D62" s="28" t="s">
        <v>25</v>
      </c>
      <c r="E62" s="17"/>
      <c r="F62" s="29">
        <f>SUM(F59:F61)</f>
        <v>0</v>
      </c>
      <c r="G62" s="28" t="s">
        <v>25</v>
      </c>
      <c r="H62" s="17"/>
      <c r="I62" s="29">
        <f>SUM(I59:I61)</f>
        <v>0</v>
      </c>
      <c r="J62" s="1"/>
      <c r="K62" s="1"/>
      <c r="L62" s="1"/>
      <c r="M62" s="1"/>
      <c r="N62" s="1"/>
      <c r="O62" s="1"/>
      <c r="P62" s="1"/>
      <c r="Q62" s="1"/>
      <c r="R62" s="1"/>
      <c r="S62" s="1"/>
      <c r="T62" s="1"/>
      <c r="U62" s="1"/>
      <c r="V62" s="1"/>
      <c r="W62" s="1"/>
      <c r="X62" s="1"/>
      <c r="Y62" s="1"/>
      <c r="Z62" s="1"/>
    </row>
    <row r="63" spans="1:26" ht="14.25" customHeight="1" x14ac:dyDescent="0.25">
      <c r="A63" s="3"/>
      <c r="B63" s="15" t="s">
        <v>60</v>
      </c>
      <c r="C63" s="16"/>
      <c r="D63" s="17"/>
      <c r="E63" s="17"/>
      <c r="F63" s="17"/>
      <c r="G63" s="17"/>
      <c r="H63" s="17"/>
      <c r="I63" s="17"/>
      <c r="J63" s="1"/>
      <c r="K63" s="1"/>
      <c r="L63" s="1"/>
      <c r="M63" s="1"/>
      <c r="N63" s="1"/>
      <c r="O63" s="1"/>
      <c r="P63" s="1"/>
      <c r="Q63" s="1"/>
      <c r="R63" s="1"/>
      <c r="S63" s="1"/>
      <c r="T63" s="1"/>
      <c r="U63" s="1"/>
      <c r="V63" s="1"/>
      <c r="W63" s="1"/>
      <c r="X63" s="1"/>
      <c r="Y63" s="1"/>
      <c r="Z63" s="1"/>
    </row>
    <row r="64" spans="1:26" ht="14.25" customHeight="1" x14ac:dyDescent="0.25">
      <c r="A64" s="3"/>
      <c r="B64" s="20" t="s">
        <v>61</v>
      </c>
      <c r="C64" s="21"/>
      <c r="D64" s="22"/>
      <c r="E64" s="23">
        <v>0</v>
      </c>
      <c r="F64" s="24" t="s">
        <v>18</v>
      </c>
      <c r="G64" s="22"/>
      <c r="H64" s="23">
        <v>0</v>
      </c>
      <c r="I64" s="25">
        <f t="shared" ref="I64:I71" si="6">SUM(G64*H64)</f>
        <v>0</v>
      </c>
      <c r="J64" s="1"/>
      <c r="K64" s="1"/>
      <c r="L64" s="1"/>
      <c r="M64" s="1"/>
      <c r="N64" s="1"/>
      <c r="O64" s="1"/>
      <c r="P64" s="1"/>
      <c r="Q64" s="1"/>
      <c r="R64" s="1"/>
      <c r="S64" s="1"/>
      <c r="T64" s="1"/>
      <c r="U64" s="1"/>
      <c r="V64" s="1"/>
      <c r="W64" s="1"/>
      <c r="X64" s="1"/>
      <c r="Y64" s="1"/>
      <c r="Z64" s="1"/>
    </row>
    <row r="65" spans="1:26" ht="14.25" customHeight="1" x14ac:dyDescent="0.25">
      <c r="A65" s="3"/>
      <c r="B65" s="20" t="s">
        <v>62</v>
      </c>
      <c r="C65" s="21"/>
      <c r="D65" s="22"/>
      <c r="E65" s="23">
        <v>0</v>
      </c>
      <c r="F65" s="24" t="s">
        <v>18</v>
      </c>
      <c r="G65" s="22"/>
      <c r="H65" s="23">
        <v>0</v>
      </c>
      <c r="I65" s="25">
        <f t="shared" si="6"/>
        <v>0</v>
      </c>
      <c r="J65" s="1"/>
      <c r="K65" s="1"/>
      <c r="L65" s="1"/>
      <c r="M65" s="1"/>
      <c r="N65" s="1"/>
      <c r="O65" s="1"/>
      <c r="P65" s="1"/>
      <c r="Q65" s="1"/>
      <c r="R65" s="1"/>
      <c r="S65" s="1"/>
      <c r="T65" s="1"/>
      <c r="U65" s="1"/>
      <c r="V65" s="1"/>
      <c r="W65" s="1"/>
      <c r="X65" s="1"/>
      <c r="Y65" s="1"/>
      <c r="Z65" s="1"/>
    </row>
    <row r="66" spans="1:26" ht="14.25" customHeight="1" x14ac:dyDescent="0.25">
      <c r="A66" s="3"/>
      <c r="B66" s="20" t="s">
        <v>63</v>
      </c>
      <c r="C66" s="21"/>
      <c r="D66" s="22"/>
      <c r="E66" s="23">
        <v>0</v>
      </c>
      <c r="F66" s="24" t="s">
        <v>18</v>
      </c>
      <c r="G66" s="22"/>
      <c r="H66" s="23">
        <v>0</v>
      </c>
      <c r="I66" s="25">
        <f t="shared" si="6"/>
        <v>0</v>
      </c>
      <c r="J66" s="1"/>
      <c r="K66" s="1"/>
      <c r="L66" s="1"/>
      <c r="M66" s="1"/>
      <c r="N66" s="1"/>
      <c r="O66" s="1"/>
      <c r="P66" s="1"/>
      <c r="Q66" s="1"/>
      <c r="R66" s="1"/>
      <c r="S66" s="1"/>
      <c r="T66" s="1"/>
      <c r="U66" s="1"/>
      <c r="V66" s="1"/>
      <c r="W66" s="1"/>
      <c r="X66" s="1"/>
      <c r="Y66" s="1"/>
      <c r="Z66" s="1"/>
    </row>
    <row r="67" spans="1:26" ht="14.25" customHeight="1" x14ac:dyDescent="0.25">
      <c r="A67" s="3"/>
      <c r="B67" s="20" t="s">
        <v>64</v>
      </c>
      <c r="C67" s="21"/>
      <c r="D67" s="22"/>
      <c r="E67" s="23">
        <v>0</v>
      </c>
      <c r="F67" s="24" t="s">
        <v>18</v>
      </c>
      <c r="G67" s="22"/>
      <c r="H67" s="23">
        <v>0</v>
      </c>
      <c r="I67" s="25">
        <f t="shared" si="6"/>
        <v>0</v>
      </c>
      <c r="J67" s="1"/>
      <c r="K67" s="1"/>
      <c r="L67" s="1"/>
      <c r="M67" s="1"/>
      <c r="N67" s="1"/>
      <c r="O67" s="1"/>
      <c r="P67" s="1"/>
      <c r="Q67" s="1"/>
      <c r="R67" s="1"/>
      <c r="S67" s="1"/>
      <c r="T67" s="1"/>
      <c r="U67" s="1"/>
      <c r="V67" s="1"/>
      <c r="W67" s="1"/>
      <c r="X67" s="1"/>
      <c r="Y67" s="1"/>
      <c r="Z67" s="1"/>
    </row>
    <row r="68" spans="1:26" ht="14.25" customHeight="1" x14ac:dyDescent="0.25">
      <c r="A68" s="3"/>
      <c r="B68" s="20" t="s">
        <v>65</v>
      </c>
      <c r="C68" s="21"/>
      <c r="D68" s="22">
        <v>5</v>
      </c>
      <c r="E68" s="23">
        <v>2250</v>
      </c>
      <c r="F68" s="25">
        <f>SUM(D68*E68)</f>
        <v>11250</v>
      </c>
      <c r="G68" s="22"/>
      <c r="H68" s="23">
        <v>0</v>
      </c>
      <c r="I68" s="25">
        <f t="shared" si="6"/>
        <v>0</v>
      </c>
      <c r="J68" s="1"/>
      <c r="K68" s="1"/>
      <c r="L68" s="1"/>
      <c r="M68" s="1"/>
      <c r="N68" s="1"/>
      <c r="O68" s="1"/>
      <c r="P68" s="1"/>
      <c r="Q68" s="1"/>
      <c r="R68" s="1"/>
      <c r="S68" s="1"/>
      <c r="T68" s="1"/>
      <c r="U68" s="1"/>
      <c r="V68" s="1"/>
      <c r="W68" s="1"/>
      <c r="X68" s="1"/>
      <c r="Y68" s="1"/>
      <c r="Z68" s="1"/>
    </row>
    <row r="69" spans="1:26" ht="14.25" customHeight="1" x14ac:dyDescent="0.25">
      <c r="A69" s="3"/>
      <c r="B69" s="20" t="s">
        <v>66</v>
      </c>
      <c r="C69" s="21"/>
      <c r="D69" s="22"/>
      <c r="E69" s="23">
        <v>0</v>
      </c>
      <c r="F69" s="24" t="s">
        <v>18</v>
      </c>
      <c r="G69" s="22"/>
      <c r="H69" s="23">
        <v>0</v>
      </c>
      <c r="I69" s="25">
        <f t="shared" si="6"/>
        <v>0</v>
      </c>
      <c r="J69" s="1"/>
      <c r="K69" s="1"/>
      <c r="L69" s="1"/>
      <c r="M69" s="1"/>
      <c r="N69" s="1"/>
      <c r="O69" s="1"/>
      <c r="P69" s="1"/>
      <c r="Q69" s="1"/>
      <c r="R69" s="1"/>
      <c r="S69" s="1"/>
      <c r="T69" s="1"/>
      <c r="U69" s="1"/>
      <c r="V69" s="1"/>
      <c r="W69" s="1"/>
      <c r="X69" s="1"/>
      <c r="Y69" s="1"/>
      <c r="Z69" s="1"/>
    </row>
    <row r="70" spans="1:26" ht="14.25" customHeight="1" x14ac:dyDescent="0.25">
      <c r="A70" s="3"/>
      <c r="B70" s="20" t="s">
        <v>67</v>
      </c>
      <c r="C70" s="21"/>
      <c r="D70" s="22"/>
      <c r="E70" s="23">
        <v>0</v>
      </c>
      <c r="F70" s="24" t="s">
        <v>18</v>
      </c>
      <c r="G70" s="22"/>
      <c r="H70" s="23">
        <v>0</v>
      </c>
      <c r="I70" s="25">
        <f t="shared" si="6"/>
        <v>0</v>
      </c>
      <c r="J70" s="1"/>
      <c r="K70" s="1"/>
      <c r="L70" s="1"/>
      <c r="M70" s="1"/>
      <c r="N70" s="1"/>
      <c r="O70" s="1"/>
      <c r="P70" s="1"/>
      <c r="Q70" s="1"/>
      <c r="R70" s="1"/>
      <c r="S70" s="1"/>
      <c r="T70" s="1"/>
      <c r="U70" s="1"/>
      <c r="V70" s="1"/>
      <c r="W70" s="1"/>
      <c r="X70" s="1"/>
      <c r="Y70" s="1"/>
      <c r="Z70" s="1"/>
    </row>
    <row r="71" spans="1:26" ht="14.25" customHeight="1" x14ac:dyDescent="0.25">
      <c r="A71" s="3"/>
      <c r="B71" s="20" t="s">
        <v>68</v>
      </c>
      <c r="C71" s="21"/>
      <c r="D71" s="22"/>
      <c r="E71" s="23">
        <v>0</v>
      </c>
      <c r="F71" s="24" t="s">
        <v>18</v>
      </c>
      <c r="G71" s="22"/>
      <c r="H71" s="23">
        <v>0</v>
      </c>
      <c r="I71" s="25">
        <f t="shared" si="6"/>
        <v>0</v>
      </c>
      <c r="J71" s="1"/>
      <c r="K71" s="1"/>
      <c r="L71" s="1"/>
      <c r="M71" s="1"/>
      <c r="N71" s="1"/>
      <c r="O71" s="1"/>
      <c r="P71" s="1"/>
      <c r="Q71" s="1"/>
      <c r="R71" s="1"/>
      <c r="S71" s="1"/>
      <c r="T71" s="1"/>
      <c r="U71" s="1"/>
      <c r="V71" s="1"/>
      <c r="W71" s="1"/>
      <c r="X71" s="1"/>
      <c r="Y71" s="1"/>
      <c r="Z71" s="1"/>
    </row>
    <row r="72" spans="1:26" ht="14.25" customHeight="1" x14ac:dyDescent="0.25">
      <c r="A72" s="3"/>
      <c r="B72" s="26" t="s">
        <v>24</v>
      </c>
      <c r="C72" s="27"/>
      <c r="D72" s="28" t="s">
        <v>25</v>
      </c>
      <c r="E72" s="17"/>
      <c r="F72" s="29">
        <f>SUM(F64:F71)</f>
        <v>11250</v>
      </c>
      <c r="G72" s="28" t="s">
        <v>25</v>
      </c>
      <c r="H72" s="17"/>
      <c r="I72" s="29">
        <f>SUM(I64:I71)</f>
        <v>0</v>
      </c>
      <c r="J72" s="1"/>
      <c r="K72" s="1"/>
      <c r="L72" s="1"/>
      <c r="M72" s="1"/>
      <c r="N72" s="1"/>
      <c r="O72" s="1"/>
      <c r="P72" s="1"/>
      <c r="Q72" s="1"/>
      <c r="R72" s="1"/>
      <c r="S72" s="1"/>
      <c r="T72" s="1"/>
      <c r="U72" s="1"/>
      <c r="V72" s="1"/>
      <c r="W72" s="1"/>
      <c r="X72" s="1"/>
      <c r="Y72" s="1"/>
      <c r="Z72" s="1"/>
    </row>
    <row r="73" spans="1:26" ht="14.25" customHeight="1" x14ac:dyDescent="0.25">
      <c r="A73" s="3"/>
      <c r="B73" s="15" t="s">
        <v>69</v>
      </c>
      <c r="C73" s="16"/>
      <c r="D73" s="17"/>
      <c r="E73" s="17"/>
      <c r="F73" s="17"/>
      <c r="G73" s="17"/>
      <c r="H73" s="17"/>
      <c r="I73" s="17"/>
      <c r="J73" s="1"/>
      <c r="K73" s="1"/>
      <c r="L73" s="1"/>
      <c r="M73" s="1"/>
      <c r="N73" s="1"/>
      <c r="O73" s="1"/>
      <c r="P73" s="1"/>
      <c r="Q73" s="1"/>
      <c r="R73" s="1"/>
      <c r="S73" s="1"/>
      <c r="T73" s="1"/>
      <c r="U73" s="1"/>
      <c r="V73" s="1"/>
      <c r="W73" s="1"/>
      <c r="X73" s="1"/>
      <c r="Y73" s="1"/>
      <c r="Z73" s="1"/>
    </row>
    <row r="74" spans="1:26" ht="14.25" customHeight="1" x14ac:dyDescent="0.25">
      <c r="A74" s="3"/>
      <c r="B74" s="20" t="s">
        <v>70</v>
      </c>
      <c r="C74" s="21"/>
      <c r="D74" s="22"/>
      <c r="E74" s="23">
        <v>0</v>
      </c>
      <c r="F74" s="24" t="s">
        <v>18</v>
      </c>
      <c r="G74" s="22">
        <f>G33</f>
        <v>2005465</v>
      </c>
      <c r="H74" s="31">
        <v>2.3E-2</v>
      </c>
      <c r="I74" s="25">
        <f>G74*H74</f>
        <v>46125.695</v>
      </c>
      <c r="J74" s="1"/>
      <c r="K74" s="1"/>
      <c r="L74" s="1"/>
      <c r="M74" s="1"/>
      <c r="N74" s="1"/>
      <c r="O74" s="1"/>
      <c r="P74" s="1"/>
      <c r="Q74" s="1"/>
      <c r="R74" s="1"/>
      <c r="S74" s="1"/>
      <c r="T74" s="1"/>
      <c r="U74" s="1"/>
      <c r="V74" s="1"/>
      <c r="W74" s="1"/>
      <c r="X74" s="1"/>
      <c r="Y74" s="1"/>
      <c r="Z74" s="1"/>
    </row>
    <row r="75" spans="1:26" ht="14.25" customHeight="1" x14ac:dyDescent="0.25">
      <c r="A75" s="3"/>
      <c r="B75" s="20" t="s">
        <v>71</v>
      </c>
      <c r="C75" s="21"/>
      <c r="D75" s="22"/>
      <c r="E75" s="23">
        <v>0</v>
      </c>
      <c r="F75" s="24" t="s">
        <v>18</v>
      </c>
      <c r="G75" s="22"/>
      <c r="H75" s="23">
        <v>0</v>
      </c>
      <c r="I75" s="25">
        <f t="shared" ref="I75:I79" si="7">SUM(G75*H75)</f>
        <v>0</v>
      </c>
      <c r="J75" s="1"/>
      <c r="K75" s="1"/>
      <c r="L75" s="1"/>
      <c r="M75" s="1"/>
      <c r="N75" s="1"/>
      <c r="O75" s="1"/>
      <c r="P75" s="1"/>
      <c r="Q75" s="1"/>
      <c r="R75" s="1"/>
      <c r="S75" s="1"/>
      <c r="T75" s="1"/>
      <c r="U75" s="1"/>
      <c r="V75" s="1"/>
      <c r="W75" s="1"/>
      <c r="X75" s="1"/>
      <c r="Y75" s="1"/>
      <c r="Z75" s="1"/>
    </row>
    <row r="76" spans="1:26" ht="14.25" customHeight="1" x14ac:dyDescent="0.25">
      <c r="A76" s="3"/>
      <c r="B76" s="20" t="s">
        <v>72</v>
      </c>
      <c r="C76" s="21"/>
      <c r="D76" s="22"/>
      <c r="E76" s="23">
        <v>0</v>
      </c>
      <c r="F76" s="24" t="s">
        <v>18</v>
      </c>
      <c r="G76" s="22"/>
      <c r="H76" s="23">
        <v>0</v>
      </c>
      <c r="I76" s="25">
        <f t="shared" si="7"/>
        <v>0</v>
      </c>
      <c r="J76" s="1"/>
      <c r="K76" s="1"/>
      <c r="L76" s="1"/>
      <c r="M76" s="1"/>
      <c r="N76" s="1"/>
      <c r="O76" s="1"/>
      <c r="P76" s="1"/>
      <c r="Q76" s="1"/>
      <c r="R76" s="1"/>
      <c r="S76" s="1"/>
      <c r="T76" s="1"/>
      <c r="U76" s="1"/>
      <c r="V76" s="1"/>
      <c r="W76" s="1"/>
      <c r="X76" s="1"/>
      <c r="Y76" s="1"/>
      <c r="Z76" s="1"/>
    </row>
    <row r="77" spans="1:26" ht="14.25" customHeight="1" x14ac:dyDescent="0.25">
      <c r="A77" s="3"/>
      <c r="B77" s="20" t="s">
        <v>73</v>
      </c>
      <c r="C77" s="21"/>
      <c r="D77" s="22"/>
      <c r="E77" s="23">
        <v>0</v>
      </c>
      <c r="F77" s="24" t="s">
        <v>18</v>
      </c>
      <c r="G77" s="22"/>
      <c r="H77" s="23">
        <v>0</v>
      </c>
      <c r="I77" s="25">
        <f t="shared" si="7"/>
        <v>0</v>
      </c>
      <c r="J77" s="1"/>
      <c r="K77" s="1"/>
      <c r="L77" s="1"/>
      <c r="M77" s="1"/>
      <c r="N77" s="1"/>
      <c r="O77" s="1"/>
      <c r="P77" s="1"/>
      <c r="Q77" s="1"/>
      <c r="R77" s="1"/>
      <c r="S77" s="1"/>
      <c r="T77" s="1"/>
      <c r="U77" s="1"/>
      <c r="V77" s="1"/>
      <c r="W77" s="1"/>
      <c r="X77" s="1"/>
      <c r="Y77" s="1"/>
      <c r="Z77" s="1"/>
    </row>
    <row r="78" spans="1:26" ht="14.25" customHeight="1" x14ac:dyDescent="0.25">
      <c r="A78" s="3"/>
      <c r="B78" s="20" t="s">
        <v>74</v>
      </c>
      <c r="C78" s="21"/>
      <c r="D78" s="22"/>
      <c r="E78" s="23">
        <v>0</v>
      </c>
      <c r="F78" s="24" t="s">
        <v>18</v>
      </c>
      <c r="G78" s="22"/>
      <c r="H78" s="23">
        <v>0</v>
      </c>
      <c r="I78" s="25">
        <f t="shared" si="7"/>
        <v>0</v>
      </c>
      <c r="J78" s="1"/>
      <c r="K78" s="1"/>
      <c r="L78" s="1"/>
      <c r="M78" s="1"/>
      <c r="N78" s="1"/>
      <c r="O78" s="1"/>
      <c r="P78" s="1"/>
      <c r="Q78" s="1"/>
      <c r="R78" s="1"/>
      <c r="S78" s="1"/>
      <c r="T78" s="1"/>
      <c r="U78" s="1"/>
      <c r="V78" s="1"/>
      <c r="W78" s="1"/>
      <c r="X78" s="1"/>
      <c r="Y78" s="1"/>
      <c r="Z78" s="1"/>
    </row>
    <row r="79" spans="1:26" ht="14.25" customHeight="1" x14ac:dyDescent="0.25">
      <c r="A79" s="3"/>
      <c r="B79" s="20" t="s">
        <v>75</v>
      </c>
      <c r="C79" s="21"/>
      <c r="D79" s="22"/>
      <c r="E79" s="23">
        <v>0</v>
      </c>
      <c r="F79" s="24" t="s">
        <v>18</v>
      </c>
      <c r="G79" s="22"/>
      <c r="H79" s="23">
        <v>0</v>
      </c>
      <c r="I79" s="25">
        <f t="shared" si="7"/>
        <v>0</v>
      </c>
      <c r="J79" s="1"/>
      <c r="K79" s="1"/>
      <c r="L79" s="1"/>
      <c r="M79" s="1"/>
      <c r="N79" s="1"/>
      <c r="O79" s="1"/>
      <c r="P79" s="1"/>
      <c r="Q79" s="1"/>
      <c r="R79" s="1"/>
      <c r="S79" s="1"/>
      <c r="T79" s="1"/>
      <c r="U79" s="1"/>
      <c r="V79" s="1"/>
      <c r="W79" s="1"/>
      <c r="X79" s="1"/>
      <c r="Y79" s="1"/>
      <c r="Z79" s="1"/>
    </row>
    <row r="80" spans="1:26" ht="14.25" customHeight="1" x14ac:dyDescent="0.25">
      <c r="A80" s="3"/>
      <c r="B80" s="26" t="s">
        <v>24</v>
      </c>
      <c r="C80" s="27"/>
      <c r="D80" s="28" t="s">
        <v>25</v>
      </c>
      <c r="E80" s="17"/>
      <c r="F80" s="29">
        <f>SUM(F74:F79)</f>
        <v>0</v>
      </c>
      <c r="G80" s="28" t="s">
        <v>25</v>
      </c>
      <c r="H80" s="17"/>
      <c r="I80" s="29">
        <f>SUM(I74:I79)</f>
        <v>46125.695</v>
      </c>
      <c r="J80" s="1"/>
      <c r="K80" s="1"/>
      <c r="L80" s="1"/>
      <c r="M80" s="1"/>
      <c r="N80" s="1"/>
      <c r="O80" s="1"/>
      <c r="P80" s="1"/>
      <c r="Q80" s="1"/>
      <c r="R80" s="1"/>
      <c r="S80" s="1"/>
      <c r="T80" s="1"/>
      <c r="U80" s="1"/>
      <c r="V80" s="1"/>
      <c r="W80" s="1"/>
      <c r="X80" s="1"/>
      <c r="Y80" s="1"/>
      <c r="Z80" s="1"/>
    </row>
    <row r="81" spans="1:26" ht="14.25" customHeight="1" x14ac:dyDescent="0.25">
      <c r="A81" s="3"/>
      <c r="B81" s="15" t="s">
        <v>76</v>
      </c>
      <c r="C81" s="16"/>
      <c r="D81" s="17"/>
      <c r="E81" s="17"/>
      <c r="F81" s="17"/>
      <c r="G81" s="17"/>
      <c r="H81" s="17"/>
      <c r="I81" s="17"/>
      <c r="J81" s="1"/>
      <c r="K81" s="1"/>
      <c r="L81" s="1"/>
      <c r="M81" s="1"/>
      <c r="N81" s="1"/>
      <c r="O81" s="1"/>
      <c r="P81" s="1"/>
      <c r="Q81" s="1"/>
      <c r="R81" s="1"/>
      <c r="S81" s="1"/>
      <c r="T81" s="1"/>
      <c r="U81" s="1"/>
      <c r="V81" s="1"/>
      <c r="W81" s="1"/>
      <c r="X81" s="1"/>
      <c r="Y81" s="1"/>
      <c r="Z81" s="1"/>
    </row>
    <row r="82" spans="1:26" ht="14.25" customHeight="1" x14ac:dyDescent="0.25">
      <c r="A82" s="3"/>
      <c r="B82" s="20" t="s">
        <v>77</v>
      </c>
      <c r="C82" s="21"/>
      <c r="D82" s="22"/>
      <c r="E82" s="23">
        <v>0</v>
      </c>
      <c r="F82" s="25">
        <f t="shared" ref="F82:F85" si="8">SUM(D82*E82)</f>
        <v>0</v>
      </c>
      <c r="G82" s="22"/>
      <c r="H82" s="23">
        <v>0</v>
      </c>
      <c r="I82" s="25">
        <f t="shared" ref="I82:I85" si="9">SUM(G82*H82)</f>
        <v>0</v>
      </c>
      <c r="J82" s="1"/>
      <c r="K82" s="1"/>
      <c r="L82" s="1"/>
      <c r="M82" s="1"/>
      <c r="N82" s="1"/>
      <c r="O82" s="1"/>
      <c r="P82" s="1"/>
      <c r="Q82" s="1"/>
      <c r="R82" s="1"/>
      <c r="S82" s="1"/>
      <c r="T82" s="1"/>
      <c r="U82" s="1"/>
      <c r="V82" s="1"/>
      <c r="W82" s="1"/>
      <c r="X82" s="1"/>
      <c r="Y82" s="1"/>
      <c r="Z82" s="1"/>
    </row>
    <row r="83" spans="1:26" ht="14.25" customHeight="1" x14ac:dyDescent="0.25">
      <c r="A83" s="3"/>
      <c r="B83" s="20" t="s">
        <v>78</v>
      </c>
      <c r="C83" s="21"/>
      <c r="D83" s="22"/>
      <c r="E83" s="23">
        <v>0</v>
      </c>
      <c r="F83" s="25">
        <f t="shared" si="8"/>
        <v>0</v>
      </c>
      <c r="G83" s="22"/>
      <c r="H83" s="23">
        <v>75</v>
      </c>
      <c r="I83" s="25">
        <f t="shared" si="9"/>
        <v>0</v>
      </c>
      <c r="J83" s="1"/>
      <c r="K83" s="1"/>
      <c r="L83" s="1"/>
      <c r="M83" s="1"/>
      <c r="N83" s="1"/>
      <c r="O83" s="1"/>
      <c r="P83" s="1"/>
      <c r="Q83" s="1"/>
      <c r="R83" s="1"/>
      <c r="S83" s="1"/>
      <c r="T83" s="1"/>
      <c r="U83" s="1"/>
      <c r="V83" s="1"/>
      <c r="W83" s="1"/>
      <c r="X83" s="1"/>
      <c r="Y83" s="1"/>
      <c r="Z83" s="1"/>
    </row>
    <row r="84" spans="1:26" ht="14.25" customHeight="1" x14ac:dyDescent="0.25">
      <c r="A84" s="1"/>
      <c r="B84" s="20" t="s">
        <v>79</v>
      </c>
      <c r="C84" s="27"/>
      <c r="D84" s="22"/>
      <c r="E84" s="23">
        <v>0</v>
      </c>
      <c r="F84" s="25">
        <f t="shared" si="8"/>
        <v>0</v>
      </c>
      <c r="G84" s="22"/>
      <c r="H84" s="23">
        <f>55*4</f>
        <v>220</v>
      </c>
      <c r="I84" s="25">
        <f t="shared" si="9"/>
        <v>0</v>
      </c>
      <c r="J84" s="1"/>
      <c r="K84" s="1"/>
      <c r="L84" s="1"/>
      <c r="M84" s="1"/>
      <c r="N84" s="1"/>
      <c r="O84" s="1"/>
      <c r="P84" s="1"/>
      <c r="Q84" s="1"/>
      <c r="R84" s="1"/>
      <c r="S84" s="1"/>
      <c r="T84" s="1"/>
      <c r="U84" s="1"/>
      <c r="V84" s="1"/>
      <c r="W84" s="1"/>
      <c r="X84" s="1"/>
      <c r="Y84" s="1"/>
      <c r="Z84" s="1"/>
    </row>
    <row r="85" spans="1:26" ht="14.25" customHeight="1" x14ac:dyDescent="0.25">
      <c r="A85" s="1"/>
      <c r="B85" s="20" t="s">
        <v>80</v>
      </c>
      <c r="C85" s="27"/>
      <c r="D85" s="22"/>
      <c r="E85" s="23">
        <v>2500</v>
      </c>
      <c r="F85" s="25">
        <f t="shared" si="8"/>
        <v>0</v>
      </c>
      <c r="G85" s="22"/>
      <c r="H85" s="23">
        <v>225</v>
      </c>
      <c r="I85" s="25">
        <f t="shared" si="9"/>
        <v>0</v>
      </c>
      <c r="J85" s="1"/>
      <c r="K85" s="1"/>
      <c r="L85" s="1"/>
      <c r="M85" s="1"/>
      <c r="N85" s="1"/>
      <c r="O85" s="1"/>
      <c r="P85" s="1"/>
      <c r="Q85" s="1"/>
      <c r="R85" s="1"/>
      <c r="S85" s="1"/>
      <c r="T85" s="1"/>
      <c r="U85" s="1"/>
      <c r="V85" s="1"/>
      <c r="W85" s="1"/>
      <c r="X85" s="1"/>
      <c r="Y85" s="1"/>
      <c r="Z85" s="1"/>
    </row>
    <row r="86" spans="1:26" ht="14.25" customHeight="1" x14ac:dyDescent="0.25">
      <c r="A86" s="1"/>
      <c r="B86" s="26" t="s">
        <v>24</v>
      </c>
      <c r="C86" s="27"/>
      <c r="D86" s="28" t="s">
        <v>25</v>
      </c>
      <c r="E86" s="17"/>
      <c r="F86" s="29">
        <f>SUM(F82:F83)</f>
        <v>0</v>
      </c>
      <c r="G86" s="28" t="s">
        <v>25</v>
      </c>
      <c r="H86" s="17"/>
      <c r="I86" s="29">
        <f>SUM(I82:I83)</f>
        <v>0</v>
      </c>
      <c r="J86" s="1"/>
      <c r="K86" s="1"/>
      <c r="L86" s="1"/>
      <c r="M86" s="1"/>
      <c r="N86" s="1"/>
      <c r="O86" s="1"/>
      <c r="P86" s="1"/>
      <c r="Q86" s="1"/>
      <c r="R86" s="1"/>
      <c r="S86" s="1"/>
      <c r="T86" s="1"/>
      <c r="U86" s="1"/>
      <c r="V86" s="1"/>
      <c r="W86" s="1"/>
      <c r="X86" s="1"/>
      <c r="Y86" s="1"/>
      <c r="Z86" s="1"/>
    </row>
    <row r="87" spans="1:26" ht="14.25" customHeight="1" x14ac:dyDescent="0.25">
      <c r="A87" s="1"/>
      <c r="B87" s="26"/>
      <c r="C87" s="32"/>
      <c r="D87" s="33"/>
      <c r="E87" s="34"/>
      <c r="F87" s="35"/>
      <c r="G87" s="33"/>
      <c r="H87" s="34"/>
      <c r="I87" s="35"/>
      <c r="J87" s="1"/>
      <c r="K87" s="1"/>
      <c r="L87" s="1"/>
      <c r="M87" s="1"/>
      <c r="N87" s="1"/>
      <c r="O87" s="1"/>
      <c r="P87" s="1"/>
      <c r="Q87" s="1"/>
      <c r="R87" s="1"/>
      <c r="S87" s="1"/>
      <c r="T87" s="1"/>
      <c r="U87" s="1"/>
      <c r="V87" s="1"/>
      <c r="W87" s="1"/>
      <c r="X87" s="1"/>
      <c r="Y87" s="1"/>
      <c r="Z87" s="1"/>
    </row>
    <row r="88" spans="1:26" ht="12.75" customHeight="1" x14ac:dyDescent="0.25">
      <c r="A88" s="1"/>
      <c r="B88" s="36" t="s">
        <v>81</v>
      </c>
      <c r="C88" s="1"/>
      <c r="D88" s="37"/>
      <c r="E88" s="38"/>
      <c r="F88" s="39">
        <f>F23+F31+F37+F48+F57+F62+F72+F80+F86</f>
        <v>1192938</v>
      </c>
      <c r="G88" s="40"/>
      <c r="H88" s="38"/>
      <c r="I88" s="39">
        <f>I23+I31+I37+I48+I57+I62+I72+I80+I86</f>
        <v>238603.59500000003</v>
      </c>
      <c r="J88" s="1"/>
      <c r="K88" s="1"/>
      <c r="L88" s="1"/>
      <c r="M88" s="1"/>
      <c r="N88" s="1"/>
      <c r="O88" s="1"/>
      <c r="P88" s="1"/>
      <c r="Q88" s="1"/>
      <c r="R88" s="1"/>
      <c r="S88" s="1"/>
      <c r="T88" s="1"/>
      <c r="U88" s="1"/>
      <c r="V88" s="1"/>
      <c r="W88" s="1"/>
      <c r="X88" s="1"/>
      <c r="Y88" s="1"/>
      <c r="Z88" s="1"/>
    </row>
    <row r="89" spans="1:26" ht="12.75" customHeight="1" x14ac:dyDescent="0.25">
      <c r="A89" s="1"/>
      <c r="B89" s="41"/>
      <c r="C89" s="42"/>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5">
      <c r="A90" s="1"/>
      <c r="B90" s="43" t="s">
        <v>82</v>
      </c>
      <c r="C90" s="44"/>
      <c r="D90" s="1"/>
      <c r="E90" s="1"/>
      <c r="F90" s="1"/>
      <c r="G90" s="1"/>
      <c r="H90" s="42"/>
      <c r="I90" s="1"/>
      <c r="J90" s="1"/>
      <c r="K90" s="1"/>
      <c r="L90" s="1"/>
      <c r="M90" s="1"/>
      <c r="N90" s="1"/>
      <c r="O90" s="1"/>
      <c r="P90" s="1"/>
      <c r="Q90" s="1"/>
      <c r="R90" s="1"/>
      <c r="S90" s="1"/>
      <c r="T90" s="1"/>
      <c r="U90" s="1"/>
      <c r="V90" s="1"/>
      <c r="W90" s="1"/>
      <c r="X90" s="1"/>
      <c r="Y90" s="1"/>
      <c r="Z90" s="1"/>
    </row>
    <row r="91" spans="1:26" ht="12.75" customHeight="1" x14ac:dyDescent="0.25">
      <c r="A91" s="1"/>
      <c r="B91" s="43"/>
      <c r="C91" s="44"/>
      <c r="D91" s="1"/>
      <c r="E91" s="1"/>
      <c r="F91" s="1"/>
      <c r="G91" s="1"/>
      <c r="H91" s="42"/>
      <c r="I91" s="1"/>
      <c r="J91" s="1"/>
      <c r="K91" s="1"/>
      <c r="L91" s="1"/>
      <c r="M91" s="1"/>
      <c r="N91" s="1"/>
      <c r="O91" s="1"/>
      <c r="P91" s="1"/>
      <c r="Q91" s="1"/>
      <c r="R91" s="1"/>
      <c r="S91" s="1"/>
      <c r="T91" s="1"/>
      <c r="U91" s="1"/>
      <c r="V91" s="1"/>
      <c r="W91" s="1"/>
      <c r="X91" s="1"/>
      <c r="Y91" s="1"/>
      <c r="Z91" s="1"/>
    </row>
    <row r="92" spans="1:26" ht="12.75" customHeight="1" x14ac:dyDescent="0.25">
      <c r="A92" s="1"/>
      <c r="B92" s="62"/>
      <c r="C92" s="63"/>
      <c r="D92" s="63"/>
      <c r="E92" s="63"/>
      <c r="F92" s="63"/>
      <c r="G92" s="63"/>
      <c r="H92" s="64"/>
      <c r="I92" s="1"/>
      <c r="J92" s="1"/>
      <c r="K92" s="1"/>
      <c r="L92" s="1"/>
      <c r="M92" s="1"/>
      <c r="N92" s="1"/>
      <c r="O92" s="1"/>
      <c r="P92" s="1"/>
      <c r="Q92" s="1"/>
      <c r="R92" s="1"/>
      <c r="S92" s="1"/>
      <c r="T92" s="1"/>
      <c r="U92" s="1"/>
      <c r="V92" s="1"/>
      <c r="W92" s="1"/>
      <c r="X92" s="1"/>
      <c r="Y92" s="1"/>
      <c r="Z92" s="1"/>
    </row>
    <row r="93" spans="1:26" ht="13.5" customHeight="1" x14ac:dyDescent="0.25">
      <c r="A93" s="1"/>
      <c r="B93" s="65"/>
      <c r="C93" s="66"/>
      <c r="D93" s="66"/>
      <c r="E93" s="66"/>
      <c r="F93" s="66"/>
      <c r="G93" s="66"/>
      <c r="H93" s="67"/>
      <c r="I93" s="1"/>
      <c r="J93" s="1"/>
      <c r="K93" s="1"/>
      <c r="L93" s="1"/>
      <c r="M93" s="1"/>
      <c r="N93" s="1"/>
      <c r="O93" s="1"/>
      <c r="P93" s="1"/>
      <c r="Q93" s="1"/>
      <c r="R93" s="1"/>
      <c r="S93" s="1"/>
      <c r="T93" s="1"/>
      <c r="U93" s="1"/>
      <c r="V93" s="1"/>
      <c r="W93" s="1"/>
      <c r="X93" s="1"/>
      <c r="Y93" s="1"/>
      <c r="Z93" s="1"/>
    </row>
    <row r="94" spans="1:26" ht="13.5" customHeight="1" x14ac:dyDescent="0.25">
      <c r="A94" s="1"/>
      <c r="B94" s="65"/>
      <c r="C94" s="66"/>
      <c r="D94" s="66"/>
      <c r="E94" s="66"/>
      <c r="F94" s="66"/>
      <c r="G94" s="66"/>
      <c r="H94" s="67"/>
      <c r="I94" s="1"/>
      <c r="J94" s="1"/>
      <c r="K94" s="1"/>
      <c r="L94" s="1"/>
      <c r="M94" s="1"/>
      <c r="N94" s="1"/>
      <c r="O94" s="1"/>
      <c r="P94" s="1"/>
      <c r="Q94" s="1"/>
      <c r="R94" s="1"/>
      <c r="S94" s="1"/>
      <c r="T94" s="1"/>
      <c r="U94" s="1"/>
      <c r="V94" s="1"/>
      <c r="W94" s="1"/>
      <c r="X94" s="1"/>
      <c r="Y94" s="1"/>
      <c r="Z94" s="1"/>
    </row>
    <row r="95" spans="1:26" ht="13.5" customHeight="1" x14ac:dyDescent="0.25">
      <c r="A95" s="1"/>
      <c r="B95" s="65"/>
      <c r="C95" s="66"/>
      <c r="D95" s="66"/>
      <c r="E95" s="66"/>
      <c r="F95" s="66"/>
      <c r="G95" s="66"/>
      <c r="H95" s="67"/>
      <c r="I95" s="1"/>
      <c r="J95" s="1"/>
      <c r="K95" s="1"/>
      <c r="L95" s="1"/>
      <c r="M95" s="1"/>
      <c r="N95" s="1"/>
      <c r="O95" s="1"/>
      <c r="P95" s="1"/>
      <c r="Q95" s="1"/>
      <c r="R95" s="1"/>
      <c r="S95" s="1"/>
      <c r="T95" s="1"/>
      <c r="U95" s="1"/>
      <c r="V95" s="1"/>
      <c r="W95" s="1"/>
      <c r="X95" s="1"/>
      <c r="Y95" s="1"/>
      <c r="Z95" s="1"/>
    </row>
    <row r="96" spans="1:26" ht="14.25" customHeight="1" x14ac:dyDescent="0.25">
      <c r="A96" s="1"/>
      <c r="B96" s="65"/>
      <c r="C96" s="66"/>
      <c r="D96" s="66"/>
      <c r="E96" s="66"/>
      <c r="F96" s="66"/>
      <c r="G96" s="66"/>
      <c r="H96" s="67"/>
      <c r="I96" s="1"/>
      <c r="J96" s="1"/>
      <c r="K96" s="1"/>
      <c r="L96" s="1"/>
      <c r="M96" s="1"/>
      <c r="N96" s="1"/>
      <c r="O96" s="1"/>
      <c r="P96" s="1"/>
      <c r="Q96" s="1"/>
      <c r="R96" s="1"/>
      <c r="S96" s="1"/>
      <c r="T96" s="1"/>
      <c r="U96" s="1"/>
      <c r="V96" s="1"/>
      <c r="W96" s="1"/>
      <c r="X96" s="1"/>
      <c r="Y96" s="1"/>
      <c r="Z96" s="1"/>
    </row>
    <row r="97" spans="1:26" ht="14.25" customHeight="1" x14ac:dyDescent="0.25">
      <c r="A97" s="1"/>
      <c r="B97" s="65"/>
      <c r="C97" s="66"/>
      <c r="D97" s="66"/>
      <c r="E97" s="66"/>
      <c r="F97" s="66"/>
      <c r="G97" s="66"/>
      <c r="H97" s="67"/>
      <c r="I97" s="1"/>
      <c r="J97" s="1"/>
      <c r="K97" s="1"/>
      <c r="L97" s="1"/>
      <c r="M97" s="1"/>
      <c r="N97" s="1"/>
      <c r="O97" s="1"/>
      <c r="P97" s="1"/>
      <c r="Q97" s="1"/>
      <c r="R97" s="1"/>
      <c r="S97" s="1"/>
      <c r="T97" s="1"/>
      <c r="U97" s="1"/>
      <c r="V97" s="1"/>
      <c r="W97" s="1"/>
      <c r="X97" s="1"/>
      <c r="Y97" s="1"/>
      <c r="Z97" s="1"/>
    </row>
    <row r="98" spans="1:26" ht="14.25" customHeight="1" x14ac:dyDescent="0.25">
      <c r="A98" s="1"/>
      <c r="B98" s="65"/>
      <c r="C98" s="66"/>
      <c r="D98" s="66"/>
      <c r="E98" s="66"/>
      <c r="F98" s="66"/>
      <c r="G98" s="66"/>
      <c r="H98" s="67"/>
      <c r="I98" s="1"/>
      <c r="J98" s="1"/>
      <c r="K98" s="1"/>
      <c r="L98" s="1"/>
      <c r="M98" s="1"/>
      <c r="N98" s="1"/>
      <c r="O98" s="1"/>
      <c r="P98" s="1"/>
      <c r="Q98" s="1"/>
      <c r="R98" s="1"/>
      <c r="S98" s="1"/>
      <c r="T98" s="1"/>
      <c r="U98" s="1"/>
      <c r="V98" s="1"/>
      <c r="W98" s="1"/>
      <c r="X98" s="1"/>
      <c r="Y98" s="1"/>
      <c r="Z98" s="1"/>
    </row>
    <row r="99" spans="1:26" ht="14.25" customHeight="1" x14ac:dyDescent="0.25">
      <c r="A99" s="1"/>
      <c r="B99" s="65"/>
      <c r="C99" s="66"/>
      <c r="D99" s="66"/>
      <c r="E99" s="66"/>
      <c r="F99" s="66"/>
      <c r="G99" s="66"/>
      <c r="H99" s="67"/>
      <c r="I99" s="1"/>
      <c r="J99" s="1"/>
      <c r="K99" s="1"/>
      <c r="L99" s="1"/>
      <c r="M99" s="1"/>
      <c r="N99" s="1"/>
      <c r="O99" s="1"/>
      <c r="P99" s="1"/>
      <c r="Q99" s="1"/>
      <c r="R99" s="1"/>
      <c r="S99" s="1"/>
      <c r="T99" s="1"/>
      <c r="U99" s="1"/>
      <c r="V99" s="1"/>
      <c r="W99" s="1"/>
      <c r="X99" s="1"/>
      <c r="Y99" s="1"/>
      <c r="Z99" s="1"/>
    </row>
    <row r="100" spans="1:26" ht="14.25" customHeight="1" x14ac:dyDescent="0.25">
      <c r="A100" s="1"/>
      <c r="B100" s="68"/>
      <c r="C100" s="69"/>
      <c r="D100" s="69"/>
      <c r="E100" s="69"/>
      <c r="F100" s="69"/>
      <c r="G100" s="69"/>
      <c r="H100" s="70"/>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4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4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4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4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4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4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4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4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4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4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4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4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4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4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4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4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4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4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4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4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4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4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4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4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4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4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4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4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4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4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4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4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4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4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4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4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4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4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4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4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4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4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4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4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4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4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4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4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4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4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4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4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4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4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4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4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4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4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4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4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4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4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4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4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4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4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4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4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4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4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4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4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4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4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4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4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4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4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4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4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4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4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4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4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4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4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4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4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4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4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4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4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4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4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4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4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4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4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4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4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4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4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4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4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4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4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4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4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4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4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4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4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4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4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4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4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4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4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4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4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4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4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4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4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4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4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4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4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4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4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4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4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4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4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4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4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4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4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4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4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4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4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4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4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4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4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4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4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4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4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4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4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4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4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4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4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4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4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4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4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4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4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4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4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4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4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4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4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4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4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4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4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4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4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4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4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4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4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4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4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4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4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4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4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4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4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4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4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4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4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4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4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4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4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4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4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4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4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4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4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4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4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4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4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4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4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4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4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4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4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4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4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4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4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4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4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4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4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4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4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4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4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4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4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4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4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4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4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4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4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4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4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4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4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4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4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4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4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4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4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4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4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4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4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4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4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4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4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4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4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4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4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4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4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4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4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4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4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4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4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4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4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4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4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4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4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4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4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4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4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4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4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4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4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4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4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4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4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4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4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4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4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4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4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4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4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4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4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4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4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4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4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4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4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4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4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4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4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4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4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4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4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4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4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4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4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4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4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4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4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4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4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4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4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4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4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4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4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4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4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4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4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4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4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4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4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4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4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4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4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4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4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4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4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4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4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4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4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4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4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4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4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4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4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4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4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4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4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4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4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4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4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4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4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4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4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4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4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4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4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4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4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4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4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4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4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4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4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4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4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4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4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4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4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4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4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4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4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4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4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4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4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4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4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4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4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4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4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4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4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4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4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4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4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4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4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4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4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4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4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4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4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4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4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4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4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4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4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4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4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4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4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4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4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4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4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4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4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4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4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4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4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4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4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4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4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4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4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4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4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4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4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4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4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4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4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4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4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4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4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4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4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4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4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4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4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4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4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4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4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4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4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4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4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4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4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4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4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4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4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4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4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4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4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4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4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4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4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4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4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4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4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4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4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4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4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4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4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4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4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4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4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4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4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4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4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4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4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4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4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4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4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4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4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4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4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4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4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4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4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4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4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4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4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4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4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4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4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4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4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4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4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4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4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4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4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4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4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4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4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4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4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4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4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4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4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4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4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4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4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4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4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4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4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4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4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4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4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4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4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4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4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4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4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4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4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4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4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4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4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4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4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4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4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4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4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4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4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4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4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4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4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4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4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4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4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4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4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4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4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4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4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4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4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4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4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4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4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4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4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4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4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4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4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4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4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4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4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4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4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4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4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4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4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4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4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4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4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4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4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4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4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4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4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4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4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4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4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4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4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4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4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4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4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4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4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4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4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4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4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4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4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4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4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4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4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4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4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4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4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4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4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4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4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4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4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4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4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4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4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4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4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4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4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4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4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4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4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4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4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4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4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4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4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4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4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4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4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4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4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4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4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4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4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4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4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4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4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4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4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4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4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4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4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4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4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4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4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4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4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4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4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4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4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4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4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4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4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4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4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4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4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4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4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4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4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4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4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4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4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4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4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4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4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4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4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4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4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4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4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4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4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4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4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4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4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4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4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4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4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4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4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4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4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4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4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4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4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4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4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4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4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4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4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4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4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4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4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4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4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4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4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4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4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4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4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4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4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4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4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4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4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4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4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4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4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4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4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4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4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4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4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4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4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4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4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4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4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4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4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4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4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4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4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4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4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4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4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4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4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4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4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4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4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4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4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4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4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4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4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4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4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4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4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4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4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4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4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4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4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4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4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4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4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4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4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4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4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4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4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4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4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4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4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4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4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4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4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4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4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4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4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4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4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4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4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4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4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4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4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4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4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4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4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4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4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4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4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4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4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4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4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4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4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4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4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4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4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4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4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4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4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4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4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4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4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4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4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4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4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4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4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4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4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4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4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4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4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4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4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4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4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4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4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4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4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4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4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4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4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4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4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4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4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4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4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4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4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4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4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4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4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4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4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4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4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4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4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4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4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x14ac:dyDescent="0.25">
      <c r="A1001" s="1"/>
      <c r="B1001" s="4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x14ac:dyDescent="0.25">
      <c r="A1002" s="1"/>
      <c r="B1002" s="4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6">
    <mergeCell ref="B92:H100"/>
    <mergeCell ref="B5:H6"/>
    <mergeCell ref="B8:H8"/>
    <mergeCell ref="B10:H11"/>
    <mergeCell ref="D13:F13"/>
    <mergeCell ref="G13:I1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00"/>
  <sheetViews>
    <sheetView workbookViewId="0"/>
  </sheetViews>
  <sheetFormatPr defaultColWidth="12.6640625" defaultRowHeight="15" customHeight="1" x14ac:dyDescent="0.25"/>
  <cols>
    <col min="1" max="1" width="8.88671875" customWidth="1"/>
    <col min="2" max="2" width="60.88671875" customWidth="1"/>
    <col min="3" max="3" width="19.77734375" customWidth="1"/>
    <col min="4" max="8" width="23.77734375" customWidth="1"/>
    <col min="9" max="26" width="8.88671875" customWidth="1"/>
  </cols>
  <sheetData>
    <row r="1" spans="1:8" ht="12.75" customHeight="1" x14ac:dyDescent="0.25">
      <c r="B1" s="2" t="s">
        <v>83</v>
      </c>
      <c r="C1" s="3"/>
      <c r="D1" s="3"/>
      <c r="E1" s="3"/>
      <c r="F1" s="3"/>
      <c r="G1" s="3"/>
      <c r="H1" s="3"/>
    </row>
    <row r="2" spans="1:8" ht="12.75" customHeight="1" x14ac:dyDescent="0.25">
      <c r="B2" s="2" t="s">
        <v>84</v>
      </c>
      <c r="C2" s="3"/>
      <c r="D2" s="3"/>
      <c r="E2" s="3"/>
      <c r="F2" s="3"/>
      <c r="G2" s="3"/>
      <c r="H2" s="3"/>
    </row>
    <row r="3" spans="1:8" ht="12.75" customHeight="1" x14ac:dyDescent="0.25">
      <c r="B3" s="45" t="s">
        <v>85</v>
      </c>
      <c r="C3" s="3"/>
      <c r="D3" s="3"/>
      <c r="E3" s="3"/>
      <c r="F3" s="3"/>
      <c r="G3" s="3"/>
      <c r="H3" s="3"/>
    </row>
    <row r="4" spans="1:8" ht="12.75" customHeight="1" x14ac:dyDescent="0.25">
      <c r="B4" s="5"/>
      <c r="C4" s="1"/>
      <c r="D4" s="6"/>
      <c r="E4" s="7"/>
      <c r="F4" s="7"/>
      <c r="G4" s="3"/>
      <c r="H4" s="3"/>
    </row>
    <row r="5" spans="1:8" ht="13.5" customHeight="1" x14ac:dyDescent="0.25">
      <c r="A5" s="1"/>
      <c r="B5" s="71" t="s">
        <v>86</v>
      </c>
      <c r="C5" s="63"/>
      <c r="D5" s="63"/>
      <c r="E5" s="63"/>
      <c r="F5" s="63"/>
      <c r="G5" s="63"/>
      <c r="H5" s="64"/>
    </row>
    <row r="6" spans="1:8" ht="13.5" customHeight="1" x14ac:dyDescent="0.25">
      <c r="A6" s="1"/>
      <c r="B6" s="68"/>
      <c r="C6" s="69"/>
      <c r="D6" s="69"/>
      <c r="E6" s="69"/>
      <c r="F6" s="69"/>
      <c r="G6" s="69"/>
      <c r="H6" s="70"/>
    </row>
    <row r="7" spans="1:8" ht="12.75" customHeight="1" x14ac:dyDescent="0.25">
      <c r="A7" s="1"/>
    </row>
    <row r="8" spans="1:8" ht="12.75" customHeight="1" x14ac:dyDescent="0.25">
      <c r="B8" s="46" t="s">
        <v>87</v>
      </c>
      <c r="C8" s="47">
        <f>'Schedule 1'!F88</f>
        <v>1192938</v>
      </c>
    </row>
    <row r="9" spans="1:8" ht="12.75" customHeight="1" x14ac:dyDescent="0.25">
      <c r="B9" s="46" t="s">
        <v>88</v>
      </c>
      <c r="C9" s="48">
        <f>'Schedule 1'!I88</f>
        <v>238603.59500000003</v>
      </c>
    </row>
    <row r="10" spans="1:8" ht="12.75" customHeight="1" x14ac:dyDescent="0.25">
      <c r="B10" s="46" t="s">
        <v>89</v>
      </c>
      <c r="C10" s="49">
        <f>C9*12</f>
        <v>2863243.1400000006</v>
      </c>
    </row>
    <row r="11" spans="1:8" ht="12.75" customHeight="1" x14ac:dyDescent="0.25"/>
    <row r="12" spans="1:8" ht="12.75" customHeight="1" x14ac:dyDescent="0.25">
      <c r="B12" s="1"/>
      <c r="C12" s="1"/>
    </row>
    <row r="13" spans="1:8" ht="12.75" customHeight="1" x14ac:dyDescent="0.25">
      <c r="B13" s="50"/>
      <c r="C13" s="1"/>
    </row>
    <row r="14" spans="1:8" ht="31.5" customHeight="1" x14ac:dyDescent="0.25">
      <c r="B14" s="51" t="s">
        <v>90</v>
      </c>
      <c r="C14" s="77" t="s">
        <v>91</v>
      </c>
      <c r="D14" s="66"/>
      <c r="E14" s="66"/>
    </row>
    <row r="15" spans="1:8" ht="12.75" customHeight="1" x14ac:dyDescent="0.25"/>
    <row r="16" spans="1:8" ht="12.75" customHeight="1" x14ac:dyDescent="0.25">
      <c r="B16" s="52" t="s">
        <v>92</v>
      </c>
      <c r="C16" s="52" t="s">
        <v>93</v>
      </c>
      <c r="D16" s="52" t="s">
        <v>94</v>
      </c>
      <c r="E16" s="52" t="s">
        <v>95</v>
      </c>
    </row>
    <row r="17" spans="2:5" ht="12.75" customHeight="1" x14ac:dyDescent="0.25">
      <c r="B17" s="53" t="s">
        <v>96</v>
      </c>
      <c r="C17" s="47">
        <f>C8</f>
        <v>1192938</v>
      </c>
      <c r="D17" s="48">
        <f>C9</f>
        <v>238603.59500000003</v>
      </c>
      <c r="E17" s="49">
        <f t="shared" ref="E17:E21" si="0">(D17*12)+C17</f>
        <v>4056181.1400000006</v>
      </c>
    </row>
    <row r="18" spans="2:5" ht="12.75" customHeight="1" x14ac:dyDescent="0.25">
      <c r="B18" s="53" t="s">
        <v>97</v>
      </c>
      <c r="C18" s="23"/>
      <c r="D18" s="48">
        <f t="shared" ref="D18:D21" si="1">D17</f>
        <v>238603.59500000003</v>
      </c>
      <c r="E18" s="49">
        <f t="shared" si="0"/>
        <v>2863243.1400000006</v>
      </c>
    </row>
    <row r="19" spans="2:5" ht="12.75" customHeight="1" x14ac:dyDescent="0.25">
      <c r="B19" s="53" t="s">
        <v>98</v>
      </c>
      <c r="C19" s="23"/>
      <c r="D19" s="48">
        <f t="shared" si="1"/>
        <v>238603.59500000003</v>
      </c>
      <c r="E19" s="49">
        <f t="shared" si="0"/>
        <v>2863243.1400000006</v>
      </c>
    </row>
    <row r="20" spans="2:5" ht="12.75" customHeight="1" x14ac:dyDescent="0.25">
      <c r="B20" s="53" t="s">
        <v>99</v>
      </c>
      <c r="C20" s="23"/>
      <c r="D20" s="48">
        <f t="shared" si="1"/>
        <v>238603.59500000003</v>
      </c>
      <c r="E20" s="49">
        <f t="shared" si="0"/>
        <v>2863243.1400000006</v>
      </c>
    </row>
    <row r="21" spans="2:5" ht="12.75" customHeight="1" x14ac:dyDescent="0.25">
      <c r="B21" s="53" t="s">
        <v>100</v>
      </c>
      <c r="C21" s="23"/>
      <c r="D21" s="48">
        <f t="shared" si="1"/>
        <v>238603.59500000003</v>
      </c>
      <c r="E21" s="54">
        <f t="shared" si="0"/>
        <v>2863243.1400000006</v>
      </c>
    </row>
    <row r="22" spans="2:5" ht="12.75" customHeight="1" x14ac:dyDescent="0.3">
      <c r="D22" s="55" t="s">
        <v>101</v>
      </c>
      <c r="E22" s="56">
        <f>SUM(E17:E21)</f>
        <v>15509153.700000003</v>
      </c>
    </row>
    <row r="23" spans="2:5" ht="12.75" customHeight="1" x14ac:dyDescent="0.25"/>
    <row r="24" spans="2:5" ht="12.75" customHeight="1" x14ac:dyDescent="0.25"/>
    <row r="25" spans="2:5" ht="12.75" customHeight="1" x14ac:dyDescent="0.25"/>
    <row r="26" spans="2:5" ht="12.75" customHeight="1" x14ac:dyDescent="0.25"/>
    <row r="27" spans="2:5" ht="12.75" customHeight="1" x14ac:dyDescent="0.25"/>
    <row r="28" spans="2:5" ht="12.75" customHeight="1" x14ac:dyDescent="0.25"/>
    <row r="29" spans="2:5" ht="12.75" customHeight="1" x14ac:dyDescent="0.25"/>
    <row r="30" spans="2:5" ht="12.75" customHeight="1" x14ac:dyDescent="0.25"/>
    <row r="31" spans="2:5" ht="12.75" customHeight="1" x14ac:dyDescent="0.25"/>
    <row r="32" spans="2:5"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2">
    <mergeCell ref="B5:H6"/>
    <mergeCell ref="C14:E1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2.6640625" defaultRowHeight="15" customHeight="1" x14ac:dyDescent="0.25"/>
  <cols>
    <col min="1" max="1" width="83.109375" customWidth="1"/>
    <col min="2" max="26" width="8.88671875" customWidth="1"/>
  </cols>
  <sheetData>
    <row r="1" spans="1:1" ht="12.75" customHeight="1" x14ac:dyDescent="0.25">
      <c r="A1" s="57" t="s">
        <v>102</v>
      </c>
    </row>
    <row r="2" spans="1:1" ht="12.75" customHeight="1" x14ac:dyDescent="0.25">
      <c r="A2" s="58" t="s">
        <v>103</v>
      </c>
    </row>
    <row r="3" spans="1:1" ht="12.75" customHeight="1" x14ac:dyDescent="0.25">
      <c r="A3" s="59" t="s">
        <v>104</v>
      </c>
    </row>
    <row r="4" spans="1:1" ht="12.75" customHeight="1" x14ac:dyDescent="0.25">
      <c r="A4" s="60" t="s">
        <v>105</v>
      </c>
    </row>
    <row r="5" spans="1:1" ht="12.75" customHeight="1" x14ac:dyDescent="0.25">
      <c r="A5" s="60" t="s">
        <v>106</v>
      </c>
    </row>
    <row r="6" spans="1:1" ht="12.75" customHeight="1" x14ac:dyDescent="0.25">
      <c r="A6" s="59" t="s">
        <v>107</v>
      </c>
    </row>
    <row r="7" spans="1:1" ht="12.75" customHeight="1" x14ac:dyDescent="0.25">
      <c r="A7" s="60" t="s">
        <v>108</v>
      </c>
    </row>
    <row r="8" spans="1:1" ht="12.75" customHeight="1" x14ac:dyDescent="0.25">
      <c r="A8" s="60" t="s">
        <v>109</v>
      </c>
    </row>
    <row r="9" spans="1:1" ht="12.75" customHeight="1" x14ac:dyDescent="0.25">
      <c r="A9" s="59" t="s">
        <v>110</v>
      </c>
    </row>
    <row r="10" spans="1:1" ht="12.75" customHeight="1" x14ac:dyDescent="0.25">
      <c r="A10" s="60" t="s">
        <v>111</v>
      </c>
    </row>
    <row r="11" spans="1:1" ht="12.75" customHeight="1" x14ac:dyDescent="0.25">
      <c r="A11" s="60" t="s">
        <v>112</v>
      </c>
    </row>
    <row r="12" spans="1:1" ht="12.75" customHeight="1" x14ac:dyDescent="0.25">
      <c r="A12" s="60" t="s">
        <v>113</v>
      </c>
    </row>
    <row r="13" spans="1:1" ht="12.75" customHeight="1" x14ac:dyDescent="0.25">
      <c r="A13" s="59" t="s">
        <v>114</v>
      </c>
    </row>
    <row r="14" spans="1:1" ht="12.75" customHeight="1" x14ac:dyDescent="0.25">
      <c r="A14" s="60" t="s">
        <v>115</v>
      </c>
    </row>
    <row r="15" spans="1:1" ht="12.75" customHeight="1" x14ac:dyDescent="0.25">
      <c r="A15" s="60" t="s">
        <v>116</v>
      </c>
    </row>
    <row r="16" spans="1:1" ht="12.75" customHeight="1" x14ac:dyDescent="0.25">
      <c r="A16" s="60" t="s">
        <v>117</v>
      </c>
    </row>
    <row r="17" spans="1:1" ht="12.75" customHeight="1" x14ac:dyDescent="0.25">
      <c r="A17" s="60" t="s">
        <v>118</v>
      </c>
    </row>
    <row r="18" spans="1:1" ht="12.75" customHeight="1" x14ac:dyDescent="0.25">
      <c r="A18" s="60" t="s">
        <v>119</v>
      </c>
    </row>
    <row r="19" spans="1:1" ht="12.75" customHeight="1" x14ac:dyDescent="0.25">
      <c r="A19" s="60" t="s">
        <v>120</v>
      </c>
    </row>
    <row r="20" spans="1:1" ht="12.75" customHeight="1" x14ac:dyDescent="0.25">
      <c r="A20" s="59" t="s">
        <v>121</v>
      </c>
    </row>
    <row r="21" spans="1:1" ht="12.75" customHeight="1" x14ac:dyDescent="0.25">
      <c r="A21" s="60" t="s">
        <v>122</v>
      </c>
    </row>
    <row r="22" spans="1:1" ht="12.75" customHeight="1" x14ac:dyDescent="0.25">
      <c r="A22" s="60" t="s">
        <v>123</v>
      </c>
    </row>
    <row r="23" spans="1:1" ht="12.75" customHeight="1" x14ac:dyDescent="0.25">
      <c r="A23" s="59" t="s">
        <v>124</v>
      </c>
    </row>
    <row r="24" spans="1:1" ht="12.75" customHeight="1" x14ac:dyDescent="0.25">
      <c r="A24" s="60" t="s">
        <v>125</v>
      </c>
    </row>
    <row r="25" spans="1:1" ht="12.75" customHeight="1" x14ac:dyDescent="0.25">
      <c r="A25" s="60" t="s">
        <v>126</v>
      </c>
    </row>
    <row r="26" spans="1:1" ht="12.75" customHeight="1" x14ac:dyDescent="0.25">
      <c r="A26" s="59" t="s">
        <v>127</v>
      </c>
    </row>
    <row r="27" spans="1:1" ht="12.75" customHeight="1" x14ac:dyDescent="0.25">
      <c r="A27" s="60" t="s">
        <v>128</v>
      </c>
    </row>
    <row r="28" spans="1:1" ht="12.75" customHeight="1" x14ac:dyDescent="0.25">
      <c r="A28" s="58" t="s">
        <v>129</v>
      </c>
    </row>
    <row r="29" spans="1:1" ht="12.75" customHeight="1" x14ac:dyDescent="0.25">
      <c r="A29" s="59" t="s">
        <v>130</v>
      </c>
    </row>
    <row r="30" spans="1:1" ht="12.75" customHeight="1" x14ac:dyDescent="0.25">
      <c r="A30" s="60" t="s">
        <v>131</v>
      </c>
    </row>
    <row r="31" spans="1:1" ht="12.75" customHeight="1" x14ac:dyDescent="0.25">
      <c r="A31" s="60" t="s">
        <v>132</v>
      </c>
    </row>
    <row r="32" spans="1:1" ht="12.75" customHeight="1" x14ac:dyDescent="0.25">
      <c r="A32" s="60" t="s">
        <v>133</v>
      </c>
    </row>
    <row r="33" spans="1:1" ht="12.75" customHeight="1" x14ac:dyDescent="0.25">
      <c r="A33" s="59" t="s">
        <v>134</v>
      </c>
    </row>
    <row r="34" spans="1:1" ht="12.75" customHeight="1" x14ac:dyDescent="0.25">
      <c r="A34" s="60" t="s">
        <v>135</v>
      </c>
    </row>
    <row r="35" spans="1:1" ht="12.75" customHeight="1" x14ac:dyDescent="0.25">
      <c r="A35" s="60" t="s">
        <v>136</v>
      </c>
    </row>
    <row r="36" spans="1:1" ht="12.75" customHeight="1" x14ac:dyDescent="0.25">
      <c r="A36" s="60" t="s">
        <v>137</v>
      </c>
    </row>
    <row r="37" spans="1:1" ht="12.75" customHeight="1" x14ac:dyDescent="0.25">
      <c r="A37" s="60" t="s">
        <v>138</v>
      </c>
    </row>
    <row r="38" spans="1:1" ht="12.75" customHeight="1" x14ac:dyDescent="0.25">
      <c r="A38" s="60" t="s">
        <v>139</v>
      </c>
    </row>
    <row r="39" spans="1:1" ht="12.75" customHeight="1" x14ac:dyDescent="0.25">
      <c r="A39" s="60" t="s">
        <v>140</v>
      </c>
    </row>
    <row r="40" spans="1:1" ht="12.75" customHeight="1" x14ac:dyDescent="0.25">
      <c r="A40" s="60" t="s">
        <v>141</v>
      </c>
    </row>
    <row r="41" spans="1:1" ht="12.75" customHeight="1" x14ac:dyDescent="0.25">
      <c r="A41" s="59" t="s">
        <v>142</v>
      </c>
    </row>
    <row r="42" spans="1:1" ht="12.75" customHeight="1" x14ac:dyDescent="0.25">
      <c r="A42" s="60" t="s">
        <v>143</v>
      </c>
    </row>
    <row r="43" spans="1:1" ht="12.75" customHeight="1" x14ac:dyDescent="0.25">
      <c r="A43" s="59" t="s">
        <v>144</v>
      </c>
    </row>
    <row r="44" spans="1:1" ht="12.75" customHeight="1" x14ac:dyDescent="0.25">
      <c r="A44" s="60" t="s">
        <v>145</v>
      </c>
    </row>
    <row r="45" spans="1:1" ht="12.75" customHeight="1" x14ac:dyDescent="0.25">
      <c r="A45" s="60" t="s">
        <v>146</v>
      </c>
    </row>
    <row r="46" spans="1:1" ht="12.75" customHeight="1" x14ac:dyDescent="0.25">
      <c r="A46" s="60" t="s">
        <v>147</v>
      </c>
    </row>
    <row r="47" spans="1:1" ht="12.75" customHeight="1" x14ac:dyDescent="0.25">
      <c r="A47" s="60" t="s">
        <v>148</v>
      </c>
    </row>
    <row r="48" spans="1:1" ht="12.75" customHeight="1" x14ac:dyDescent="0.25">
      <c r="A48" s="60" t="s">
        <v>149</v>
      </c>
    </row>
    <row r="49" spans="1:1" ht="12.75" customHeight="1" x14ac:dyDescent="0.25">
      <c r="A49" s="60" t="s">
        <v>150</v>
      </c>
    </row>
    <row r="50" spans="1:1" ht="12.75" customHeight="1" x14ac:dyDescent="0.25">
      <c r="A50" s="60" t="s">
        <v>151</v>
      </c>
    </row>
    <row r="51" spans="1:1" ht="12.75" customHeight="1" x14ac:dyDescent="0.25">
      <c r="A51" s="59" t="s">
        <v>152</v>
      </c>
    </row>
    <row r="52" spans="1:1" ht="12.75" customHeight="1" x14ac:dyDescent="0.25">
      <c r="A52" s="60" t="s">
        <v>153</v>
      </c>
    </row>
    <row r="53" spans="1:1" ht="12.75" customHeight="1" x14ac:dyDescent="0.25">
      <c r="A53" s="58" t="s">
        <v>154</v>
      </c>
    </row>
    <row r="54" spans="1:1" ht="12.75" customHeight="1" x14ac:dyDescent="0.25">
      <c r="A54" s="59" t="s">
        <v>155</v>
      </c>
    </row>
    <row r="55" spans="1:1" ht="12.75" customHeight="1" x14ac:dyDescent="0.25">
      <c r="A55" s="60" t="s">
        <v>156</v>
      </c>
    </row>
    <row r="56" spans="1:1" ht="12.75" customHeight="1" x14ac:dyDescent="0.25">
      <c r="A56" s="60" t="s">
        <v>157</v>
      </c>
    </row>
    <row r="57" spans="1:1" ht="12.75" customHeight="1" x14ac:dyDescent="0.25">
      <c r="A57" s="59" t="s">
        <v>158</v>
      </c>
    </row>
    <row r="58" spans="1:1" ht="12.75" customHeight="1" x14ac:dyDescent="0.25">
      <c r="A58" s="60" t="s">
        <v>159</v>
      </c>
    </row>
    <row r="59" spans="1:1" ht="12.75" customHeight="1" x14ac:dyDescent="0.25">
      <c r="A59" s="60" t="s">
        <v>160</v>
      </c>
    </row>
    <row r="60" spans="1:1" ht="12.75" customHeight="1" x14ac:dyDescent="0.25">
      <c r="A60" s="60" t="s">
        <v>161</v>
      </c>
    </row>
    <row r="61" spans="1:1" ht="12.75" customHeight="1" x14ac:dyDescent="0.25">
      <c r="A61" s="59" t="s">
        <v>162</v>
      </c>
    </row>
    <row r="62" spans="1:1" ht="12.75" customHeight="1" x14ac:dyDescent="0.25">
      <c r="A62" s="60" t="s">
        <v>163</v>
      </c>
    </row>
    <row r="63" spans="1:1" ht="12.75" customHeight="1" x14ac:dyDescent="0.25">
      <c r="A63" s="60" t="s">
        <v>164</v>
      </c>
    </row>
    <row r="64" spans="1:1" ht="12.75" customHeight="1" x14ac:dyDescent="0.25">
      <c r="A64" s="59" t="s">
        <v>165</v>
      </c>
    </row>
    <row r="65" spans="1:1" ht="12.75" customHeight="1" x14ac:dyDescent="0.25">
      <c r="A65" s="58" t="s">
        <v>166</v>
      </c>
    </row>
    <row r="66" spans="1:1" ht="12.75" customHeight="1" x14ac:dyDescent="0.25">
      <c r="A66" s="59" t="s">
        <v>167</v>
      </c>
    </row>
    <row r="67" spans="1:1" ht="12.75" customHeight="1" x14ac:dyDescent="0.25">
      <c r="A67" s="60" t="s">
        <v>168</v>
      </c>
    </row>
    <row r="68" spans="1:1" ht="12.75" customHeight="1" x14ac:dyDescent="0.25">
      <c r="A68" s="60" t="s">
        <v>169</v>
      </c>
    </row>
    <row r="69" spans="1:1" ht="12.75" customHeight="1" x14ac:dyDescent="0.25">
      <c r="A69" s="60" t="s">
        <v>170</v>
      </c>
    </row>
    <row r="70" spans="1:1" ht="12.75" customHeight="1" x14ac:dyDescent="0.25">
      <c r="A70" s="60" t="s">
        <v>171</v>
      </c>
    </row>
    <row r="71" spans="1:1" ht="12.75" customHeight="1" x14ac:dyDescent="0.25">
      <c r="A71" s="60" t="s">
        <v>172</v>
      </c>
    </row>
    <row r="72" spans="1:1" ht="12.75" customHeight="1" x14ac:dyDescent="0.25">
      <c r="A72" s="60" t="s">
        <v>173</v>
      </c>
    </row>
    <row r="73" spans="1:1" ht="12.75" customHeight="1" x14ac:dyDescent="0.25">
      <c r="A73" s="59" t="s">
        <v>174</v>
      </c>
    </row>
    <row r="74" spans="1:1" ht="12.75" customHeight="1" x14ac:dyDescent="0.25">
      <c r="A74" s="60" t="s">
        <v>175</v>
      </c>
    </row>
    <row r="75" spans="1:1" ht="12.75" customHeight="1" x14ac:dyDescent="0.25">
      <c r="A75" s="60" t="s">
        <v>176</v>
      </c>
    </row>
    <row r="76" spans="1:1" ht="12.75" customHeight="1" x14ac:dyDescent="0.25">
      <c r="A76" s="60" t="s">
        <v>177</v>
      </c>
    </row>
    <row r="77" spans="1:1" ht="12.75" customHeight="1" x14ac:dyDescent="0.25">
      <c r="A77" s="60" t="s">
        <v>178</v>
      </c>
    </row>
    <row r="78" spans="1:1" ht="12.75" customHeight="1" x14ac:dyDescent="0.25">
      <c r="A78" s="60" t="s">
        <v>179</v>
      </c>
    </row>
    <row r="79" spans="1:1" ht="12.75" customHeight="1" x14ac:dyDescent="0.25">
      <c r="A79" s="60" t="s">
        <v>180</v>
      </c>
    </row>
    <row r="80" spans="1:1" ht="12.75" customHeight="1" x14ac:dyDescent="0.25">
      <c r="A80" s="60" t="s">
        <v>181</v>
      </c>
    </row>
    <row r="81" spans="1:1" ht="12.75" customHeight="1" x14ac:dyDescent="0.25">
      <c r="A81" s="60" t="s">
        <v>182</v>
      </c>
    </row>
    <row r="82" spans="1:1" ht="12.75" customHeight="1" x14ac:dyDescent="0.25">
      <c r="A82" s="60" t="s">
        <v>183</v>
      </c>
    </row>
    <row r="83" spans="1:1" ht="12.75" customHeight="1" x14ac:dyDescent="0.25">
      <c r="A83" s="59" t="s">
        <v>184</v>
      </c>
    </row>
    <row r="84" spans="1:1" ht="12.75" customHeight="1" x14ac:dyDescent="0.25">
      <c r="A84" s="59" t="s">
        <v>185</v>
      </c>
    </row>
    <row r="85" spans="1:1" ht="12.75" customHeight="1" x14ac:dyDescent="0.25">
      <c r="A85" s="60" t="s">
        <v>186</v>
      </c>
    </row>
    <row r="86" spans="1:1" ht="12.75" customHeight="1" x14ac:dyDescent="0.25">
      <c r="A86" s="60" t="s">
        <v>187</v>
      </c>
    </row>
    <row r="87" spans="1:1" ht="12.75" customHeight="1" x14ac:dyDescent="0.25">
      <c r="A87" s="59" t="s">
        <v>188</v>
      </c>
    </row>
    <row r="88" spans="1:1" ht="12.75" customHeight="1" x14ac:dyDescent="0.25">
      <c r="A88" s="60" t="s">
        <v>189</v>
      </c>
    </row>
    <row r="89" spans="1:1" ht="12.75" customHeight="1" x14ac:dyDescent="0.25">
      <c r="A89" s="59" t="s">
        <v>190</v>
      </c>
    </row>
    <row r="90" spans="1:1" ht="12.75" customHeight="1" x14ac:dyDescent="0.25">
      <c r="A90" s="59" t="s">
        <v>191</v>
      </c>
    </row>
    <row r="91" spans="1:1" ht="12.75" customHeight="1" x14ac:dyDescent="0.25">
      <c r="A91" s="60" t="s">
        <v>192</v>
      </c>
    </row>
    <row r="92" spans="1:1" ht="12.75" customHeight="1" x14ac:dyDescent="0.25">
      <c r="A92" s="59" t="s">
        <v>193</v>
      </c>
    </row>
    <row r="93" spans="1:1" ht="12.75" customHeight="1" x14ac:dyDescent="0.25">
      <c r="A93" s="60" t="s">
        <v>194</v>
      </c>
    </row>
    <row r="94" spans="1:1" ht="12.75" customHeight="1" x14ac:dyDescent="0.25">
      <c r="A94" s="60" t="s">
        <v>195</v>
      </c>
    </row>
    <row r="95" spans="1:1" ht="12.75" customHeight="1" x14ac:dyDescent="0.25">
      <c r="A95" s="60" t="s">
        <v>196</v>
      </c>
    </row>
    <row r="96" spans="1:1" ht="12.75" customHeight="1" x14ac:dyDescent="0.25">
      <c r="A96" s="60" t="s">
        <v>197</v>
      </c>
    </row>
    <row r="97" spans="1:1" ht="12.75" customHeight="1" x14ac:dyDescent="0.25">
      <c r="A97" s="59" t="s">
        <v>198</v>
      </c>
    </row>
    <row r="98" spans="1:1" ht="12.75" customHeight="1" x14ac:dyDescent="0.25">
      <c r="A98" s="58" t="s">
        <v>199</v>
      </c>
    </row>
    <row r="99" spans="1:1" ht="12.75" customHeight="1" x14ac:dyDescent="0.25">
      <c r="A99" s="59" t="s">
        <v>200</v>
      </c>
    </row>
    <row r="100" spans="1:1" ht="12.75" customHeight="1" x14ac:dyDescent="0.25">
      <c r="A100" s="59" t="s">
        <v>201</v>
      </c>
    </row>
    <row r="101" spans="1:1" ht="12.75" customHeight="1" x14ac:dyDescent="0.25">
      <c r="A101" s="59" t="s">
        <v>202</v>
      </c>
    </row>
    <row r="102" spans="1:1" ht="12.75" customHeight="1" x14ac:dyDescent="0.25">
      <c r="A102" s="59" t="s">
        <v>203</v>
      </c>
    </row>
    <row r="103" spans="1:1" ht="12.75" customHeight="1" x14ac:dyDescent="0.25">
      <c r="A103" s="59" t="s">
        <v>204</v>
      </c>
    </row>
    <row r="104" spans="1:1" ht="12.75" customHeight="1" x14ac:dyDescent="0.25">
      <c r="A104" s="59" t="s">
        <v>205</v>
      </c>
    </row>
    <row r="105" spans="1:1" ht="12.75" customHeight="1" x14ac:dyDescent="0.25">
      <c r="A105" s="59" t="s">
        <v>206</v>
      </c>
    </row>
    <row r="106" spans="1:1" ht="12.75" customHeight="1" x14ac:dyDescent="0.25">
      <c r="A106" s="60" t="s">
        <v>207</v>
      </c>
    </row>
    <row r="107" spans="1:1" ht="12.75" customHeight="1" x14ac:dyDescent="0.25">
      <c r="A107" s="60" t="s">
        <v>208</v>
      </c>
    </row>
    <row r="108" spans="1:1" ht="12.75" customHeight="1" x14ac:dyDescent="0.25">
      <c r="A108" s="60" t="s">
        <v>209</v>
      </c>
    </row>
    <row r="109" spans="1:1" ht="12.75" customHeight="1" x14ac:dyDescent="0.25">
      <c r="A109" s="60" t="s">
        <v>210</v>
      </c>
    </row>
    <row r="110" spans="1:1" ht="12.75" customHeight="1" x14ac:dyDescent="0.25">
      <c r="A110" s="60" t="s">
        <v>211</v>
      </c>
    </row>
    <row r="111" spans="1:1" ht="12.75" customHeight="1" x14ac:dyDescent="0.25">
      <c r="A111" s="60" t="s">
        <v>212</v>
      </c>
    </row>
    <row r="112" spans="1:1" ht="12.75" customHeight="1" x14ac:dyDescent="0.25">
      <c r="A112" s="60" t="s">
        <v>213</v>
      </c>
    </row>
    <row r="113" spans="1:1" ht="12.75" customHeight="1" x14ac:dyDescent="0.25">
      <c r="A113" s="60" t="s">
        <v>214</v>
      </c>
    </row>
    <row r="114" spans="1:1" ht="12.75" customHeight="1" x14ac:dyDescent="0.25">
      <c r="A114" s="60" t="s">
        <v>215</v>
      </c>
    </row>
    <row r="115" spans="1:1" ht="12.75" customHeight="1" x14ac:dyDescent="0.25">
      <c r="A115" s="60" t="s">
        <v>216</v>
      </c>
    </row>
    <row r="116" spans="1:1" ht="12.75" customHeight="1" x14ac:dyDescent="0.25">
      <c r="A116" s="60" t="s">
        <v>217</v>
      </c>
    </row>
    <row r="117" spans="1:1" ht="12.75" customHeight="1" x14ac:dyDescent="0.25">
      <c r="A117" s="60" t="s">
        <v>218</v>
      </c>
    </row>
    <row r="118" spans="1:1" ht="12.75" customHeight="1" x14ac:dyDescent="0.25">
      <c r="A118" s="60" t="s">
        <v>219</v>
      </c>
    </row>
    <row r="119" spans="1:1" ht="12.75" customHeight="1" x14ac:dyDescent="0.25">
      <c r="A119" s="60" t="s">
        <v>220</v>
      </c>
    </row>
    <row r="120" spans="1:1" ht="12.75" customHeight="1" x14ac:dyDescent="0.25">
      <c r="A120" s="60" t="s">
        <v>221</v>
      </c>
    </row>
    <row r="121" spans="1:1" ht="12.75" customHeight="1" x14ac:dyDescent="0.25">
      <c r="A121" s="60" t="s">
        <v>222</v>
      </c>
    </row>
    <row r="122" spans="1:1" ht="12.75" customHeight="1" x14ac:dyDescent="0.25">
      <c r="A122" s="60" t="s">
        <v>223</v>
      </c>
    </row>
    <row r="123" spans="1:1" ht="12.75" customHeight="1" x14ac:dyDescent="0.25">
      <c r="A123" s="60" t="s">
        <v>224</v>
      </c>
    </row>
    <row r="124" spans="1:1" ht="12.75" customHeight="1" x14ac:dyDescent="0.25">
      <c r="A124" s="60" t="s">
        <v>225</v>
      </c>
    </row>
    <row r="125" spans="1:1" ht="12.75" customHeight="1" x14ac:dyDescent="0.25">
      <c r="A125" s="60" t="s">
        <v>226</v>
      </c>
    </row>
    <row r="126" spans="1:1" ht="12.75" customHeight="1" x14ac:dyDescent="0.25">
      <c r="A126" s="60" t="s">
        <v>227</v>
      </c>
    </row>
    <row r="127" spans="1:1" ht="12.75" customHeight="1" x14ac:dyDescent="0.25">
      <c r="A127" s="60" t="s">
        <v>228</v>
      </c>
    </row>
    <row r="128" spans="1:1" ht="12.75" customHeight="1" x14ac:dyDescent="0.25">
      <c r="A128" s="60" t="s">
        <v>229</v>
      </c>
    </row>
    <row r="129" spans="1:1" ht="12.75" customHeight="1" x14ac:dyDescent="0.25">
      <c r="A129" s="60" t="s">
        <v>230</v>
      </c>
    </row>
    <row r="130" spans="1:1" ht="12.75" customHeight="1" x14ac:dyDescent="0.25">
      <c r="A130" s="60" t="s">
        <v>231</v>
      </c>
    </row>
    <row r="131" spans="1:1" ht="12.75" customHeight="1" x14ac:dyDescent="0.25">
      <c r="A131" s="60" t="s">
        <v>232</v>
      </c>
    </row>
    <row r="132" spans="1:1" ht="12.75" customHeight="1" x14ac:dyDescent="0.25">
      <c r="A132" s="60" t="s">
        <v>233</v>
      </c>
    </row>
    <row r="133" spans="1:1" ht="12.75" customHeight="1" x14ac:dyDescent="0.25">
      <c r="A133" s="60" t="s">
        <v>234</v>
      </c>
    </row>
    <row r="134" spans="1:1" ht="12.75" customHeight="1" x14ac:dyDescent="0.25">
      <c r="A134" s="58" t="s">
        <v>235</v>
      </c>
    </row>
    <row r="135" spans="1:1" ht="12.75" customHeight="1" x14ac:dyDescent="0.25">
      <c r="A135" s="59" t="s">
        <v>236</v>
      </c>
    </row>
    <row r="136" spans="1:1" ht="12.75" customHeight="1" x14ac:dyDescent="0.25">
      <c r="A136" s="59" t="s">
        <v>237</v>
      </c>
    </row>
    <row r="137" spans="1:1" ht="12.75" customHeight="1" x14ac:dyDescent="0.25">
      <c r="A137" s="59" t="s">
        <v>238</v>
      </c>
    </row>
    <row r="138" spans="1:1" ht="12.75" customHeight="1" x14ac:dyDescent="0.25">
      <c r="A138" s="58" t="s">
        <v>239</v>
      </c>
    </row>
    <row r="139" spans="1:1" ht="12.75" customHeight="1" x14ac:dyDescent="0.25">
      <c r="A139" s="59" t="s">
        <v>240</v>
      </c>
    </row>
    <row r="140" spans="1:1" ht="12.75" customHeight="1" x14ac:dyDescent="0.25">
      <c r="A140" s="59" t="s">
        <v>241</v>
      </c>
    </row>
    <row r="141" spans="1:1" ht="12.75" customHeight="1" x14ac:dyDescent="0.25">
      <c r="A141" s="59" t="s">
        <v>242</v>
      </c>
    </row>
    <row r="142" spans="1:1" ht="12.75" customHeight="1" x14ac:dyDescent="0.25">
      <c r="A142" s="59" t="s">
        <v>243</v>
      </c>
    </row>
    <row r="143" spans="1:1" ht="12.75" customHeight="1" x14ac:dyDescent="0.25">
      <c r="A143" s="59" t="s">
        <v>244</v>
      </c>
    </row>
    <row r="144" spans="1:1" ht="12.75" customHeight="1" x14ac:dyDescent="0.25">
      <c r="A144" s="59" t="s">
        <v>245</v>
      </c>
    </row>
    <row r="145" spans="1:1" ht="12.75" customHeight="1" x14ac:dyDescent="0.25">
      <c r="A145" s="59" t="s">
        <v>246</v>
      </c>
    </row>
    <row r="146" spans="1:1" ht="12.75" customHeight="1" x14ac:dyDescent="0.25">
      <c r="A146" s="59" t="s">
        <v>247</v>
      </c>
    </row>
    <row r="147" spans="1:1" ht="12.75" customHeight="1" x14ac:dyDescent="0.25">
      <c r="A147" s="58" t="s">
        <v>248</v>
      </c>
    </row>
    <row r="148" spans="1:1" ht="12.75" customHeight="1" x14ac:dyDescent="0.25">
      <c r="A148" s="59" t="s">
        <v>249</v>
      </c>
    </row>
    <row r="149" spans="1:1" ht="12.75" customHeight="1" x14ac:dyDescent="0.25">
      <c r="A149" s="60" t="s">
        <v>250</v>
      </c>
    </row>
    <row r="150" spans="1:1" ht="12.75" customHeight="1" x14ac:dyDescent="0.25">
      <c r="A150" s="60" t="s">
        <v>251</v>
      </c>
    </row>
    <row r="151" spans="1:1" ht="12.75" customHeight="1" x14ac:dyDescent="0.25">
      <c r="A151" s="60" t="s">
        <v>252</v>
      </c>
    </row>
    <row r="152" spans="1:1" ht="12.75" customHeight="1" x14ac:dyDescent="0.25">
      <c r="A152" s="60" t="s">
        <v>253</v>
      </c>
    </row>
    <row r="153" spans="1:1" ht="12.75" customHeight="1" x14ac:dyDescent="0.25">
      <c r="A153" s="59" t="s">
        <v>254</v>
      </c>
    </row>
    <row r="154" spans="1:1" ht="12.75" customHeight="1" x14ac:dyDescent="0.25">
      <c r="A154" s="60" t="s">
        <v>255</v>
      </c>
    </row>
    <row r="155" spans="1:1" ht="12.75" customHeight="1" x14ac:dyDescent="0.25">
      <c r="A155" s="60" t="s">
        <v>256</v>
      </c>
    </row>
    <row r="156" spans="1:1" ht="12.75" customHeight="1" x14ac:dyDescent="0.25">
      <c r="A156" s="60" t="s">
        <v>257</v>
      </c>
    </row>
    <row r="157" spans="1:1" ht="12.75" customHeight="1" x14ac:dyDescent="0.25">
      <c r="A157" s="59" t="s">
        <v>258</v>
      </c>
    </row>
    <row r="158" spans="1:1" ht="12.75" customHeight="1" x14ac:dyDescent="0.25">
      <c r="A158" s="60" t="s">
        <v>259</v>
      </c>
    </row>
    <row r="159" spans="1:1" ht="12.75" customHeight="1" x14ac:dyDescent="0.25">
      <c r="A159" s="60" t="s">
        <v>260</v>
      </c>
    </row>
    <row r="160" spans="1:1" ht="12.75" customHeight="1" x14ac:dyDescent="0.25">
      <c r="A160" s="60" t="s">
        <v>261</v>
      </c>
    </row>
    <row r="161" spans="1:1" ht="12.75" customHeight="1" x14ac:dyDescent="0.25">
      <c r="A161" s="60" t="s">
        <v>262</v>
      </c>
    </row>
    <row r="162" spans="1:1" ht="12.75" customHeight="1" x14ac:dyDescent="0.25">
      <c r="A162" s="60" t="s">
        <v>263</v>
      </c>
    </row>
    <row r="163" spans="1:1" ht="12.75" customHeight="1" x14ac:dyDescent="0.25">
      <c r="A163" s="60" t="s">
        <v>264</v>
      </c>
    </row>
    <row r="164" spans="1:1" ht="12.75" customHeight="1" x14ac:dyDescent="0.25">
      <c r="A164" s="60" t="s">
        <v>265</v>
      </c>
    </row>
    <row r="165" spans="1:1" ht="12.75" customHeight="1" x14ac:dyDescent="0.25">
      <c r="A165" s="59" t="s">
        <v>266</v>
      </c>
    </row>
    <row r="166" spans="1:1" ht="12.75" customHeight="1" x14ac:dyDescent="0.25">
      <c r="A166" s="60" t="s">
        <v>267</v>
      </c>
    </row>
    <row r="167" spans="1:1" ht="12.75" customHeight="1" x14ac:dyDescent="0.25">
      <c r="A167" s="59" t="s">
        <v>268</v>
      </c>
    </row>
    <row r="168" spans="1:1" ht="12.75" customHeight="1" x14ac:dyDescent="0.25">
      <c r="A168" s="60" t="s">
        <v>269</v>
      </c>
    </row>
    <row r="169" spans="1:1" ht="12.75" customHeight="1" x14ac:dyDescent="0.25">
      <c r="A169" s="60" t="s">
        <v>270</v>
      </c>
    </row>
    <row r="170" spans="1:1" ht="12.75" customHeight="1" x14ac:dyDescent="0.25">
      <c r="A170" s="60" t="s">
        <v>271</v>
      </c>
    </row>
    <row r="171" spans="1:1" ht="12.75" customHeight="1" x14ac:dyDescent="0.25">
      <c r="A171" s="60" t="s">
        <v>272</v>
      </c>
    </row>
    <row r="172" spans="1:1" ht="12.75" customHeight="1" x14ac:dyDescent="0.25">
      <c r="A172" s="60" t="s">
        <v>273</v>
      </c>
    </row>
    <row r="173" spans="1:1" ht="12.75" customHeight="1" x14ac:dyDescent="0.25">
      <c r="A173" s="59" t="s">
        <v>274</v>
      </c>
    </row>
    <row r="174" spans="1:1" ht="12.75" customHeight="1" x14ac:dyDescent="0.25">
      <c r="A174" s="60" t="s">
        <v>275</v>
      </c>
    </row>
    <row r="175" spans="1:1" ht="12.75" customHeight="1" x14ac:dyDescent="0.25">
      <c r="A175" s="60" t="s">
        <v>276</v>
      </c>
    </row>
    <row r="176" spans="1:1" ht="12.75" customHeight="1" x14ac:dyDescent="0.25">
      <c r="A176" s="58" t="s">
        <v>277</v>
      </c>
    </row>
    <row r="177" spans="1:1" ht="12.75" customHeight="1" x14ac:dyDescent="0.25">
      <c r="A177" s="58" t="s">
        <v>278</v>
      </c>
    </row>
    <row r="178" spans="1:1" ht="12.75" customHeight="1" x14ac:dyDescent="0.25">
      <c r="A178" s="61"/>
    </row>
    <row r="179" spans="1:1" ht="12.75" customHeight="1" x14ac:dyDescent="0.25">
      <c r="A179" s="61"/>
    </row>
    <row r="180" spans="1:1" ht="12.75" customHeight="1" x14ac:dyDescent="0.25">
      <c r="A180" s="61"/>
    </row>
    <row r="181" spans="1:1" ht="12.75" customHeight="1" x14ac:dyDescent="0.25">
      <c r="A181" s="61"/>
    </row>
    <row r="182" spans="1:1" ht="12.75" customHeight="1" x14ac:dyDescent="0.25">
      <c r="A182" s="61"/>
    </row>
    <row r="183" spans="1:1" ht="12.75" customHeight="1" x14ac:dyDescent="0.25">
      <c r="A183" s="61"/>
    </row>
    <row r="184" spans="1:1" ht="12.75" customHeight="1" x14ac:dyDescent="0.25">
      <c r="A184" s="61"/>
    </row>
    <row r="185" spans="1:1" ht="12.75" customHeight="1" x14ac:dyDescent="0.25">
      <c r="A185" s="61"/>
    </row>
    <row r="186" spans="1:1" ht="12.75" customHeight="1" x14ac:dyDescent="0.25">
      <c r="A186" s="61"/>
    </row>
    <row r="187" spans="1:1" ht="12.75" customHeight="1" x14ac:dyDescent="0.25">
      <c r="A187" s="61"/>
    </row>
    <row r="188" spans="1:1" ht="12.75" customHeight="1" x14ac:dyDescent="0.25">
      <c r="A188" s="61"/>
    </row>
    <row r="189" spans="1:1" ht="12.75" customHeight="1" x14ac:dyDescent="0.25">
      <c r="A189" s="61"/>
    </row>
    <row r="190" spans="1:1" ht="12.75" customHeight="1" x14ac:dyDescent="0.25">
      <c r="A190" s="61"/>
    </row>
    <row r="191" spans="1:1" ht="12.75" customHeight="1" x14ac:dyDescent="0.25">
      <c r="A191" s="61"/>
    </row>
    <row r="192" spans="1:1" ht="12.75" customHeight="1" x14ac:dyDescent="0.25">
      <c r="A192" s="61"/>
    </row>
    <row r="193" spans="1:1" ht="12.75" customHeight="1" x14ac:dyDescent="0.25">
      <c r="A193" s="61"/>
    </row>
    <row r="194" spans="1:1" ht="12.75" customHeight="1" x14ac:dyDescent="0.25">
      <c r="A194" s="61"/>
    </row>
    <row r="195" spans="1:1" ht="12.75" customHeight="1" x14ac:dyDescent="0.25">
      <c r="A195" s="61"/>
    </row>
    <row r="196" spans="1:1" ht="12.75" customHeight="1" x14ac:dyDescent="0.25">
      <c r="A196" s="61"/>
    </row>
    <row r="197" spans="1:1" ht="12.75" customHeight="1" x14ac:dyDescent="0.25">
      <c r="A197" s="61"/>
    </row>
    <row r="198" spans="1:1" ht="12.75" customHeight="1" x14ac:dyDescent="0.25">
      <c r="A198" s="61"/>
    </row>
    <row r="199" spans="1:1" ht="12.75" customHeight="1" x14ac:dyDescent="0.25">
      <c r="A199" s="61"/>
    </row>
    <row r="200" spans="1:1" ht="12.75" customHeight="1" x14ac:dyDescent="0.25">
      <c r="A200" s="61"/>
    </row>
    <row r="201" spans="1:1" ht="12.75" customHeight="1" x14ac:dyDescent="0.25">
      <c r="A201" s="61"/>
    </row>
    <row r="202" spans="1:1" ht="12.75" customHeight="1" x14ac:dyDescent="0.25">
      <c r="A202" s="61"/>
    </row>
    <row r="203" spans="1:1" ht="12.75" customHeight="1" x14ac:dyDescent="0.25">
      <c r="A203" s="61"/>
    </row>
    <row r="204" spans="1:1" ht="12.75" customHeight="1" x14ac:dyDescent="0.25">
      <c r="A204" s="61"/>
    </row>
    <row r="205" spans="1:1" ht="12.75" customHeight="1" x14ac:dyDescent="0.25">
      <c r="A205" s="61"/>
    </row>
    <row r="206" spans="1:1" ht="12.75" customHeight="1" x14ac:dyDescent="0.25">
      <c r="A206" s="61"/>
    </row>
    <row r="207" spans="1:1" ht="12.75" customHeight="1" x14ac:dyDescent="0.25">
      <c r="A207" s="61"/>
    </row>
    <row r="208" spans="1:1" ht="12.75" customHeight="1" x14ac:dyDescent="0.25">
      <c r="A208" s="61"/>
    </row>
    <row r="209" spans="1:1" ht="12.75" customHeight="1" x14ac:dyDescent="0.25">
      <c r="A209" s="61"/>
    </row>
    <row r="210" spans="1:1" ht="12.75" customHeight="1" x14ac:dyDescent="0.25">
      <c r="A210" s="61"/>
    </row>
    <row r="211" spans="1:1" ht="12.75" customHeight="1" x14ac:dyDescent="0.25">
      <c r="A211" s="61"/>
    </row>
    <row r="212" spans="1:1" ht="12.75" customHeight="1" x14ac:dyDescent="0.25">
      <c r="A212" s="61"/>
    </row>
    <row r="213" spans="1:1" ht="12.75" customHeight="1" x14ac:dyDescent="0.25">
      <c r="A213" s="61"/>
    </row>
    <row r="214" spans="1:1" ht="12.75" customHeight="1" x14ac:dyDescent="0.25">
      <c r="A214" s="61"/>
    </row>
    <row r="215" spans="1:1" ht="12.75" customHeight="1" x14ac:dyDescent="0.25">
      <c r="A215" s="61"/>
    </row>
    <row r="216" spans="1:1" ht="12.75" customHeight="1" x14ac:dyDescent="0.25">
      <c r="A216" s="61"/>
    </row>
    <row r="217" spans="1:1" ht="12.75" customHeight="1" x14ac:dyDescent="0.25">
      <c r="A217" s="61"/>
    </row>
    <row r="218" spans="1:1" ht="12.75" customHeight="1" x14ac:dyDescent="0.25">
      <c r="A218" s="61"/>
    </row>
    <row r="219" spans="1:1" ht="12.75" customHeight="1" x14ac:dyDescent="0.25">
      <c r="A219" s="61"/>
    </row>
    <row r="220" spans="1:1" ht="12.75" customHeight="1" x14ac:dyDescent="0.25">
      <c r="A220" s="61"/>
    </row>
    <row r="221" spans="1:1" ht="12.75" customHeight="1" x14ac:dyDescent="0.25">
      <c r="A221" s="61"/>
    </row>
    <row r="222" spans="1:1" ht="12.75" customHeight="1" x14ac:dyDescent="0.25">
      <c r="A222" s="61"/>
    </row>
    <row r="223" spans="1:1" ht="12.75" customHeight="1" x14ac:dyDescent="0.25">
      <c r="A223" s="61"/>
    </row>
    <row r="224" spans="1:1" ht="12.75" customHeight="1" x14ac:dyDescent="0.25">
      <c r="A224" s="61"/>
    </row>
    <row r="225" spans="1:1" ht="12.75" customHeight="1" x14ac:dyDescent="0.25">
      <c r="A225" s="61"/>
    </row>
    <row r="226" spans="1:1" ht="12.75" customHeight="1" x14ac:dyDescent="0.25">
      <c r="A226" s="61"/>
    </row>
    <row r="227" spans="1:1" ht="12.75" customHeight="1" x14ac:dyDescent="0.25">
      <c r="A227" s="61"/>
    </row>
    <row r="228" spans="1:1" ht="12.75" customHeight="1" x14ac:dyDescent="0.25">
      <c r="A228" s="61"/>
    </row>
    <row r="229" spans="1:1" ht="12.75" customHeight="1" x14ac:dyDescent="0.25">
      <c r="A229" s="61"/>
    </row>
    <row r="230" spans="1:1" ht="12.75" customHeight="1" x14ac:dyDescent="0.25">
      <c r="A230" s="61"/>
    </row>
    <row r="231" spans="1:1" ht="12.75" customHeight="1" x14ac:dyDescent="0.25">
      <c r="A231" s="61"/>
    </row>
    <row r="232" spans="1:1" ht="12.75" customHeight="1" x14ac:dyDescent="0.25">
      <c r="A232" s="61"/>
    </row>
    <row r="233" spans="1:1" ht="12.75" customHeight="1" x14ac:dyDescent="0.25">
      <c r="A233" s="61"/>
    </row>
    <row r="234" spans="1:1" ht="12.75" customHeight="1" x14ac:dyDescent="0.25">
      <c r="A234" s="61"/>
    </row>
    <row r="235" spans="1:1" ht="12.75" customHeight="1" x14ac:dyDescent="0.25">
      <c r="A235" s="61"/>
    </row>
    <row r="236" spans="1:1" ht="12.75" customHeight="1" x14ac:dyDescent="0.25">
      <c r="A236" s="61"/>
    </row>
    <row r="237" spans="1:1" ht="12.75" customHeight="1" x14ac:dyDescent="0.25">
      <c r="A237" s="61"/>
    </row>
    <row r="238" spans="1:1" ht="12.75" customHeight="1" x14ac:dyDescent="0.25">
      <c r="A238" s="61"/>
    </row>
    <row r="239" spans="1:1" ht="12.75" customHeight="1" x14ac:dyDescent="0.25">
      <c r="A239" s="61"/>
    </row>
    <row r="240" spans="1:1" ht="12.75" customHeight="1" x14ac:dyDescent="0.25">
      <c r="A240" s="61"/>
    </row>
    <row r="241" spans="1:1" ht="12.75" customHeight="1" x14ac:dyDescent="0.25">
      <c r="A241" s="61"/>
    </row>
    <row r="242" spans="1:1" ht="12.75" customHeight="1" x14ac:dyDescent="0.25">
      <c r="A242" s="61"/>
    </row>
    <row r="243" spans="1:1" ht="12.75" customHeight="1" x14ac:dyDescent="0.25">
      <c r="A243" s="61"/>
    </row>
    <row r="244" spans="1:1" ht="12.75" customHeight="1" x14ac:dyDescent="0.25">
      <c r="A244" s="61"/>
    </row>
    <row r="245" spans="1:1" ht="12.75" customHeight="1" x14ac:dyDescent="0.25">
      <c r="A245" s="61"/>
    </row>
    <row r="246" spans="1:1" ht="12.75" customHeight="1" x14ac:dyDescent="0.25">
      <c r="A246" s="61"/>
    </row>
    <row r="247" spans="1:1" ht="12.75" customHeight="1" x14ac:dyDescent="0.25">
      <c r="A247" s="61"/>
    </row>
    <row r="248" spans="1:1" ht="12.75" customHeight="1" x14ac:dyDescent="0.25">
      <c r="A248" s="61"/>
    </row>
    <row r="249" spans="1:1" ht="12.75" customHeight="1" x14ac:dyDescent="0.25">
      <c r="A249" s="61"/>
    </row>
    <row r="250" spans="1:1" ht="12.75" customHeight="1" x14ac:dyDescent="0.25">
      <c r="A250" s="61"/>
    </row>
    <row r="251" spans="1:1" ht="12.75" customHeight="1" x14ac:dyDescent="0.25">
      <c r="A251" s="61"/>
    </row>
    <row r="252" spans="1:1" ht="12.75" customHeight="1" x14ac:dyDescent="0.25">
      <c r="A252" s="61"/>
    </row>
    <row r="253" spans="1:1" ht="12.75" customHeight="1" x14ac:dyDescent="0.25">
      <c r="A253" s="61"/>
    </row>
    <row r="254" spans="1:1" ht="12.75" customHeight="1" x14ac:dyDescent="0.25">
      <c r="A254" s="61"/>
    </row>
    <row r="255" spans="1:1" ht="12.75" customHeight="1" x14ac:dyDescent="0.25">
      <c r="A255" s="61"/>
    </row>
    <row r="256" spans="1:1" ht="12.75" customHeight="1" x14ac:dyDescent="0.25">
      <c r="A256" s="61"/>
    </row>
    <row r="257" spans="1:1" ht="12.75" customHeight="1" x14ac:dyDescent="0.25">
      <c r="A257" s="61"/>
    </row>
    <row r="258" spans="1:1" ht="12.75" customHeight="1" x14ac:dyDescent="0.25">
      <c r="A258" s="61"/>
    </row>
    <row r="259" spans="1:1" ht="12.75" customHeight="1" x14ac:dyDescent="0.25">
      <c r="A259" s="61"/>
    </row>
    <row r="260" spans="1:1" ht="12.75" customHeight="1" x14ac:dyDescent="0.25">
      <c r="A260" s="61"/>
    </row>
    <row r="261" spans="1:1" ht="12.75" customHeight="1" x14ac:dyDescent="0.25">
      <c r="A261" s="61"/>
    </row>
    <row r="262" spans="1:1" ht="12.75" customHeight="1" x14ac:dyDescent="0.25">
      <c r="A262" s="61"/>
    </row>
    <row r="263" spans="1:1" ht="12.75" customHeight="1" x14ac:dyDescent="0.25">
      <c r="A263" s="61"/>
    </row>
    <row r="264" spans="1:1" ht="12.75" customHeight="1" x14ac:dyDescent="0.25">
      <c r="A264" s="61"/>
    </row>
    <row r="265" spans="1:1" ht="12.75" customHeight="1" x14ac:dyDescent="0.25">
      <c r="A265" s="61"/>
    </row>
    <row r="266" spans="1:1" ht="12.75" customHeight="1" x14ac:dyDescent="0.25">
      <c r="A266" s="61"/>
    </row>
    <row r="267" spans="1:1" ht="12.75" customHeight="1" x14ac:dyDescent="0.25">
      <c r="A267" s="61"/>
    </row>
    <row r="268" spans="1:1" ht="12.75" customHeight="1" x14ac:dyDescent="0.25">
      <c r="A268" s="61"/>
    </row>
    <row r="269" spans="1:1" ht="12.75" customHeight="1" x14ac:dyDescent="0.25">
      <c r="A269" s="61"/>
    </row>
    <row r="270" spans="1:1" ht="12.75" customHeight="1" x14ac:dyDescent="0.25">
      <c r="A270" s="61"/>
    </row>
    <row r="271" spans="1:1" ht="12.75" customHeight="1" x14ac:dyDescent="0.25">
      <c r="A271" s="61"/>
    </row>
    <row r="272" spans="1:1" ht="12.75" customHeight="1" x14ac:dyDescent="0.25">
      <c r="A272" s="61"/>
    </row>
    <row r="273" spans="1:1" ht="12.75" customHeight="1" x14ac:dyDescent="0.25">
      <c r="A273" s="61"/>
    </row>
    <row r="274" spans="1:1" ht="12.75" customHeight="1" x14ac:dyDescent="0.25">
      <c r="A274" s="61"/>
    </row>
    <row r="275" spans="1:1" ht="12.75" customHeight="1" x14ac:dyDescent="0.25">
      <c r="A275" s="61"/>
    </row>
    <row r="276" spans="1:1" ht="12.75" customHeight="1" x14ac:dyDescent="0.25">
      <c r="A276" s="61"/>
    </row>
    <row r="277" spans="1:1" ht="12.75" customHeight="1" x14ac:dyDescent="0.25">
      <c r="A277" s="61"/>
    </row>
    <row r="278" spans="1:1" ht="12.75" customHeight="1" x14ac:dyDescent="0.25">
      <c r="A278" s="61"/>
    </row>
    <row r="279" spans="1:1" ht="12.75" customHeight="1" x14ac:dyDescent="0.25">
      <c r="A279" s="61"/>
    </row>
    <row r="280" spans="1:1" ht="12.75" customHeight="1" x14ac:dyDescent="0.25">
      <c r="A280" s="61"/>
    </row>
    <row r="281" spans="1:1" ht="12.75" customHeight="1" x14ac:dyDescent="0.25">
      <c r="A281" s="61"/>
    </row>
    <row r="282" spans="1:1" ht="12.75" customHeight="1" x14ac:dyDescent="0.25">
      <c r="A282" s="61"/>
    </row>
    <row r="283" spans="1:1" ht="12.75" customHeight="1" x14ac:dyDescent="0.25">
      <c r="A283" s="61"/>
    </row>
    <row r="284" spans="1:1" ht="12.75" customHeight="1" x14ac:dyDescent="0.25">
      <c r="A284" s="61"/>
    </row>
    <row r="285" spans="1:1" ht="12.75" customHeight="1" x14ac:dyDescent="0.25">
      <c r="A285" s="61"/>
    </row>
    <row r="286" spans="1:1" ht="12.75" customHeight="1" x14ac:dyDescent="0.25">
      <c r="A286" s="61"/>
    </row>
    <row r="287" spans="1:1" ht="12.75" customHeight="1" x14ac:dyDescent="0.25">
      <c r="A287" s="61"/>
    </row>
    <row r="288" spans="1:1" ht="12.75" customHeight="1" x14ac:dyDescent="0.25">
      <c r="A288" s="61"/>
    </row>
    <row r="289" spans="1:1" ht="12.75" customHeight="1" x14ac:dyDescent="0.25">
      <c r="A289" s="61"/>
    </row>
    <row r="290" spans="1:1" ht="12.75" customHeight="1" x14ac:dyDescent="0.25">
      <c r="A290" s="61"/>
    </row>
    <row r="291" spans="1:1" ht="12.75" customHeight="1" x14ac:dyDescent="0.25">
      <c r="A291" s="61"/>
    </row>
    <row r="292" spans="1:1" ht="12.75" customHeight="1" x14ac:dyDescent="0.25">
      <c r="A292" s="61"/>
    </row>
    <row r="293" spans="1:1" ht="12.75" customHeight="1" x14ac:dyDescent="0.25">
      <c r="A293" s="61"/>
    </row>
    <row r="294" spans="1:1" ht="12.75" customHeight="1" x14ac:dyDescent="0.25">
      <c r="A294" s="61"/>
    </row>
    <row r="295" spans="1:1" ht="12.75" customHeight="1" x14ac:dyDescent="0.25">
      <c r="A295" s="61"/>
    </row>
    <row r="296" spans="1:1" ht="12.75" customHeight="1" x14ac:dyDescent="0.25">
      <c r="A296" s="61"/>
    </row>
    <row r="297" spans="1:1" ht="12.75" customHeight="1" x14ac:dyDescent="0.25">
      <c r="A297" s="61"/>
    </row>
    <row r="298" spans="1:1" ht="12.75" customHeight="1" x14ac:dyDescent="0.25">
      <c r="A298" s="61"/>
    </row>
    <row r="299" spans="1:1" ht="12.75" customHeight="1" x14ac:dyDescent="0.25">
      <c r="A299" s="61"/>
    </row>
    <row r="300" spans="1:1" ht="12.75" customHeight="1" x14ac:dyDescent="0.25">
      <c r="A300" s="61"/>
    </row>
    <row r="301" spans="1:1" ht="12.75" customHeight="1" x14ac:dyDescent="0.25">
      <c r="A301" s="61"/>
    </row>
    <row r="302" spans="1:1" ht="12.75" customHeight="1" x14ac:dyDescent="0.25">
      <c r="A302" s="61"/>
    </row>
    <row r="303" spans="1:1" ht="12.75" customHeight="1" x14ac:dyDescent="0.25">
      <c r="A303" s="61"/>
    </row>
    <row r="304" spans="1:1" ht="12.75" customHeight="1" x14ac:dyDescent="0.25">
      <c r="A304" s="61"/>
    </row>
    <row r="305" spans="1:1" ht="12.75" customHeight="1" x14ac:dyDescent="0.25">
      <c r="A305" s="61"/>
    </row>
    <row r="306" spans="1:1" ht="12.75" customHeight="1" x14ac:dyDescent="0.25">
      <c r="A306" s="61"/>
    </row>
    <row r="307" spans="1:1" ht="12.75" customHeight="1" x14ac:dyDescent="0.25">
      <c r="A307" s="61"/>
    </row>
    <row r="308" spans="1:1" ht="12.75" customHeight="1" x14ac:dyDescent="0.25">
      <c r="A308" s="61"/>
    </row>
    <row r="309" spans="1:1" ht="12.75" customHeight="1" x14ac:dyDescent="0.25">
      <c r="A309" s="61"/>
    </row>
    <row r="310" spans="1:1" ht="12.75" customHeight="1" x14ac:dyDescent="0.25">
      <c r="A310" s="61"/>
    </row>
    <row r="311" spans="1:1" ht="12.75" customHeight="1" x14ac:dyDescent="0.25">
      <c r="A311" s="61"/>
    </row>
    <row r="312" spans="1:1" ht="12.75" customHeight="1" x14ac:dyDescent="0.25">
      <c r="A312" s="61"/>
    </row>
    <row r="313" spans="1:1" ht="12.75" customHeight="1" x14ac:dyDescent="0.25">
      <c r="A313" s="61"/>
    </row>
    <row r="314" spans="1:1" ht="12.75" customHeight="1" x14ac:dyDescent="0.25">
      <c r="A314" s="61"/>
    </row>
    <row r="315" spans="1:1" ht="12.75" customHeight="1" x14ac:dyDescent="0.25">
      <c r="A315" s="61"/>
    </row>
    <row r="316" spans="1:1" ht="12.75" customHeight="1" x14ac:dyDescent="0.25">
      <c r="A316" s="61"/>
    </row>
    <row r="317" spans="1:1" ht="12.75" customHeight="1" x14ac:dyDescent="0.25">
      <c r="A317" s="61"/>
    </row>
    <row r="318" spans="1:1" ht="12.75" customHeight="1" x14ac:dyDescent="0.25">
      <c r="A318" s="61"/>
    </row>
    <row r="319" spans="1:1" ht="12.75" customHeight="1" x14ac:dyDescent="0.25">
      <c r="A319" s="61"/>
    </row>
    <row r="320" spans="1:1" ht="12.75" customHeight="1" x14ac:dyDescent="0.25">
      <c r="A320" s="61"/>
    </row>
    <row r="321" spans="1:1" ht="12.75" customHeight="1" x14ac:dyDescent="0.25">
      <c r="A321" s="61"/>
    </row>
    <row r="322" spans="1:1" ht="12.75" customHeight="1" x14ac:dyDescent="0.25">
      <c r="A322" s="61"/>
    </row>
    <row r="323" spans="1:1" ht="12.75" customHeight="1" x14ac:dyDescent="0.25">
      <c r="A323" s="61"/>
    </row>
    <row r="324" spans="1:1" ht="12.75" customHeight="1" x14ac:dyDescent="0.25">
      <c r="A324" s="61"/>
    </row>
    <row r="325" spans="1:1" ht="12.75" customHeight="1" x14ac:dyDescent="0.25">
      <c r="A325" s="61"/>
    </row>
    <row r="326" spans="1:1" ht="12.75" customHeight="1" x14ac:dyDescent="0.25">
      <c r="A326" s="61"/>
    </row>
    <row r="327" spans="1:1" ht="12.75" customHeight="1" x14ac:dyDescent="0.25">
      <c r="A327" s="61"/>
    </row>
    <row r="328" spans="1:1" ht="12.75" customHeight="1" x14ac:dyDescent="0.25">
      <c r="A328" s="61"/>
    </row>
    <row r="329" spans="1:1" ht="12.75" customHeight="1" x14ac:dyDescent="0.25">
      <c r="A329" s="61"/>
    </row>
    <row r="330" spans="1:1" ht="12.75" customHeight="1" x14ac:dyDescent="0.25">
      <c r="A330" s="61"/>
    </row>
    <row r="331" spans="1:1" ht="12.75" customHeight="1" x14ac:dyDescent="0.25">
      <c r="A331" s="61"/>
    </row>
    <row r="332" spans="1:1" ht="12.75" customHeight="1" x14ac:dyDescent="0.25">
      <c r="A332" s="61"/>
    </row>
    <row r="333" spans="1:1" ht="12.75" customHeight="1" x14ac:dyDescent="0.25">
      <c r="A333" s="61"/>
    </row>
    <row r="334" spans="1:1" ht="12.75" customHeight="1" x14ac:dyDescent="0.25">
      <c r="A334" s="61"/>
    </row>
    <row r="335" spans="1:1" ht="12.75" customHeight="1" x14ac:dyDescent="0.25">
      <c r="A335" s="61"/>
    </row>
    <row r="336" spans="1:1" ht="12.75" customHeight="1" x14ac:dyDescent="0.25">
      <c r="A336" s="61"/>
    </row>
    <row r="337" spans="1:1" ht="12.75" customHeight="1" x14ac:dyDescent="0.25">
      <c r="A337" s="61"/>
    </row>
    <row r="338" spans="1:1" ht="12.75" customHeight="1" x14ac:dyDescent="0.25">
      <c r="A338" s="61"/>
    </row>
    <row r="339" spans="1:1" ht="12.75" customHeight="1" x14ac:dyDescent="0.25">
      <c r="A339" s="61"/>
    </row>
    <row r="340" spans="1:1" ht="12.75" customHeight="1" x14ac:dyDescent="0.25">
      <c r="A340" s="61"/>
    </row>
    <row r="341" spans="1:1" ht="12.75" customHeight="1" x14ac:dyDescent="0.25">
      <c r="A341" s="61"/>
    </row>
    <row r="342" spans="1:1" ht="12.75" customHeight="1" x14ac:dyDescent="0.25">
      <c r="A342" s="61"/>
    </row>
    <row r="343" spans="1:1" ht="12.75" customHeight="1" x14ac:dyDescent="0.25">
      <c r="A343" s="61"/>
    </row>
    <row r="344" spans="1:1" ht="12.75" customHeight="1" x14ac:dyDescent="0.25">
      <c r="A344" s="61"/>
    </row>
    <row r="345" spans="1:1" ht="12.75" customHeight="1" x14ac:dyDescent="0.25">
      <c r="A345" s="61"/>
    </row>
    <row r="346" spans="1:1" ht="12.75" customHeight="1" x14ac:dyDescent="0.25">
      <c r="A346" s="61"/>
    </row>
    <row r="347" spans="1:1" ht="12.75" customHeight="1" x14ac:dyDescent="0.25">
      <c r="A347" s="61"/>
    </row>
    <row r="348" spans="1:1" ht="12.75" customHeight="1" x14ac:dyDescent="0.25">
      <c r="A348" s="61"/>
    </row>
    <row r="349" spans="1:1" ht="12.75" customHeight="1" x14ac:dyDescent="0.25">
      <c r="A349" s="61"/>
    </row>
    <row r="350" spans="1:1" ht="12.75" customHeight="1" x14ac:dyDescent="0.25">
      <c r="A350" s="61"/>
    </row>
    <row r="351" spans="1:1" ht="12.75" customHeight="1" x14ac:dyDescent="0.25">
      <c r="A351" s="61"/>
    </row>
    <row r="352" spans="1:1" ht="12.75" customHeight="1" x14ac:dyDescent="0.25">
      <c r="A352" s="61"/>
    </row>
    <row r="353" spans="1:1" ht="12.75" customHeight="1" x14ac:dyDescent="0.25">
      <c r="A353" s="61"/>
    </row>
    <row r="354" spans="1:1" ht="12.75" customHeight="1" x14ac:dyDescent="0.25">
      <c r="A354" s="61"/>
    </row>
    <row r="355" spans="1:1" ht="12.75" customHeight="1" x14ac:dyDescent="0.25">
      <c r="A355" s="61"/>
    </row>
    <row r="356" spans="1:1" ht="12.75" customHeight="1" x14ac:dyDescent="0.25">
      <c r="A356" s="61"/>
    </row>
    <row r="357" spans="1:1" ht="12.75" customHeight="1" x14ac:dyDescent="0.25">
      <c r="A357" s="61"/>
    </row>
    <row r="358" spans="1:1" ht="12.75" customHeight="1" x14ac:dyDescent="0.25">
      <c r="A358" s="61"/>
    </row>
    <row r="359" spans="1:1" ht="12.75" customHeight="1" x14ac:dyDescent="0.25">
      <c r="A359" s="61"/>
    </row>
    <row r="360" spans="1:1" ht="12.75" customHeight="1" x14ac:dyDescent="0.25">
      <c r="A360" s="61"/>
    </row>
    <row r="361" spans="1:1" ht="12.75" customHeight="1" x14ac:dyDescent="0.25">
      <c r="A361" s="61"/>
    </row>
    <row r="362" spans="1:1" ht="12.75" customHeight="1" x14ac:dyDescent="0.25">
      <c r="A362" s="61"/>
    </row>
    <row r="363" spans="1:1" ht="12.75" customHeight="1" x14ac:dyDescent="0.25">
      <c r="A363" s="61"/>
    </row>
    <row r="364" spans="1:1" ht="12.75" customHeight="1" x14ac:dyDescent="0.25">
      <c r="A364" s="61"/>
    </row>
    <row r="365" spans="1:1" ht="12.75" customHeight="1" x14ac:dyDescent="0.25">
      <c r="A365" s="61"/>
    </row>
    <row r="366" spans="1:1" ht="12.75" customHeight="1" x14ac:dyDescent="0.25">
      <c r="A366" s="61"/>
    </row>
    <row r="367" spans="1:1" ht="12.75" customHeight="1" x14ac:dyDescent="0.25">
      <c r="A367" s="61"/>
    </row>
    <row r="368" spans="1:1" ht="12.75" customHeight="1" x14ac:dyDescent="0.25">
      <c r="A368" s="61"/>
    </row>
    <row r="369" spans="1:1" ht="12.75" customHeight="1" x14ac:dyDescent="0.25">
      <c r="A369" s="61"/>
    </row>
    <row r="370" spans="1:1" ht="12.75" customHeight="1" x14ac:dyDescent="0.25">
      <c r="A370" s="61"/>
    </row>
    <row r="371" spans="1:1" ht="12.75" customHeight="1" x14ac:dyDescent="0.25">
      <c r="A371" s="61"/>
    </row>
    <row r="372" spans="1:1" ht="12.75" customHeight="1" x14ac:dyDescent="0.25">
      <c r="A372" s="61"/>
    </row>
    <row r="373" spans="1:1" ht="12.75" customHeight="1" x14ac:dyDescent="0.25">
      <c r="A373" s="61"/>
    </row>
    <row r="374" spans="1:1" ht="12.75" customHeight="1" x14ac:dyDescent="0.25">
      <c r="A374" s="61"/>
    </row>
    <row r="375" spans="1:1" ht="12.75" customHeight="1" x14ac:dyDescent="0.25">
      <c r="A375" s="61"/>
    </row>
    <row r="376" spans="1:1" ht="12.75" customHeight="1" x14ac:dyDescent="0.25">
      <c r="A376" s="61"/>
    </row>
    <row r="377" spans="1:1" ht="12.75" customHeight="1" x14ac:dyDescent="0.25">
      <c r="A377" s="61"/>
    </row>
    <row r="378" spans="1:1" ht="12.75" customHeight="1" x14ac:dyDescent="0.25">
      <c r="A378" s="61"/>
    </row>
    <row r="379" spans="1:1" ht="12.75" customHeight="1" x14ac:dyDescent="0.25">
      <c r="A379" s="61"/>
    </row>
    <row r="380" spans="1:1" ht="12.75" customHeight="1" x14ac:dyDescent="0.25">
      <c r="A380" s="61"/>
    </row>
    <row r="381" spans="1:1" ht="12.75" customHeight="1" x14ac:dyDescent="0.25">
      <c r="A381" s="61"/>
    </row>
    <row r="382" spans="1:1" ht="12.75" customHeight="1" x14ac:dyDescent="0.25">
      <c r="A382" s="61"/>
    </row>
    <row r="383" spans="1:1" ht="12.75" customHeight="1" x14ac:dyDescent="0.25">
      <c r="A383" s="61"/>
    </row>
    <row r="384" spans="1:1" ht="12.75" customHeight="1" x14ac:dyDescent="0.25">
      <c r="A384" s="61"/>
    </row>
    <row r="385" spans="1:1" ht="12.75" customHeight="1" x14ac:dyDescent="0.25">
      <c r="A385" s="61"/>
    </row>
    <row r="386" spans="1:1" ht="12.75" customHeight="1" x14ac:dyDescent="0.25">
      <c r="A386" s="61"/>
    </row>
    <row r="387" spans="1:1" ht="12.75" customHeight="1" x14ac:dyDescent="0.25">
      <c r="A387" s="61"/>
    </row>
    <row r="388" spans="1:1" ht="12.75" customHeight="1" x14ac:dyDescent="0.25">
      <c r="A388" s="61"/>
    </row>
    <row r="389" spans="1:1" ht="12.75" customHeight="1" x14ac:dyDescent="0.25">
      <c r="A389" s="61"/>
    </row>
    <row r="390" spans="1:1" ht="12.75" customHeight="1" x14ac:dyDescent="0.25">
      <c r="A390" s="61"/>
    </row>
    <row r="391" spans="1:1" ht="12.75" customHeight="1" x14ac:dyDescent="0.25">
      <c r="A391" s="61"/>
    </row>
    <row r="392" spans="1:1" ht="12.75" customHeight="1" x14ac:dyDescent="0.25">
      <c r="A392" s="61"/>
    </row>
    <row r="393" spans="1:1" ht="12.75" customHeight="1" x14ac:dyDescent="0.25">
      <c r="A393" s="61"/>
    </row>
    <row r="394" spans="1:1" ht="12.75" customHeight="1" x14ac:dyDescent="0.25">
      <c r="A394" s="61"/>
    </row>
    <row r="395" spans="1:1" ht="12.75" customHeight="1" x14ac:dyDescent="0.25">
      <c r="A395" s="61"/>
    </row>
    <row r="396" spans="1:1" ht="12.75" customHeight="1" x14ac:dyDescent="0.25">
      <c r="A396" s="61"/>
    </row>
    <row r="397" spans="1:1" ht="12.75" customHeight="1" x14ac:dyDescent="0.25">
      <c r="A397" s="61"/>
    </row>
    <row r="398" spans="1:1" ht="12.75" customHeight="1" x14ac:dyDescent="0.25">
      <c r="A398" s="61"/>
    </row>
    <row r="399" spans="1:1" ht="12.75" customHeight="1" x14ac:dyDescent="0.25">
      <c r="A399" s="61"/>
    </row>
    <row r="400" spans="1:1" ht="12.75" customHeight="1" x14ac:dyDescent="0.25">
      <c r="A400" s="61"/>
    </row>
    <row r="401" spans="1:1" ht="12.75" customHeight="1" x14ac:dyDescent="0.25">
      <c r="A401" s="61"/>
    </row>
    <row r="402" spans="1:1" ht="12.75" customHeight="1" x14ac:dyDescent="0.25">
      <c r="A402" s="61"/>
    </row>
    <row r="403" spans="1:1" ht="12.75" customHeight="1" x14ac:dyDescent="0.25">
      <c r="A403" s="61"/>
    </row>
    <row r="404" spans="1:1" ht="12.75" customHeight="1" x14ac:dyDescent="0.25">
      <c r="A404" s="61"/>
    </row>
    <row r="405" spans="1:1" ht="12.75" customHeight="1" x14ac:dyDescent="0.25">
      <c r="A405" s="61"/>
    </row>
    <row r="406" spans="1:1" ht="12.75" customHeight="1" x14ac:dyDescent="0.25">
      <c r="A406" s="61"/>
    </row>
    <row r="407" spans="1:1" ht="12.75" customHeight="1" x14ac:dyDescent="0.25">
      <c r="A407" s="61"/>
    </row>
    <row r="408" spans="1:1" ht="12.75" customHeight="1" x14ac:dyDescent="0.25">
      <c r="A408" s="61"/>
    </row>
    <row r="409" spans="1:1" ht="12.75" customHeight="1" x14ac:dyDescent="0.25">
      <c r="A409" s="61"/>
    </row>
    <row r="410" spans="1:1" ht="12.75" customHeight="1" x14ac:dyDescent="0.25">
      <c r="A410" s="61"/>
    </row>
    <row r="411" spans="1:1" ht="12.75" customHeight="1" x14ac:dyDescent="0.25">
      <c r="A411" s="61"/>
    </row>
    <row r="412" spans="1:1" ht="12.75" customHeight="1" x14ac:dyDescent="0.25">
      <c r="A412" s="61"/>
    </row>
    <row r="413" spans="1:1" ht="12.75" customHeight="1" x14ac:dyDescent="0.25">
      <c r="A413" s="61"/>
    </row>
    <row r="414" spans="1:1" ht="12.75" customHeight="1" x14ac:dyDescent="0.25">
      <c r="A414" s="61"/>
    </row>
    <row r="415" spans="1:1" ht="12.75" customHeight="1" x14ac:dyDescent="0.25">
      <c r="A415" s="61"/>
    </row>
    <row r="416" spans="1:1" ht="12.75" customHeight="1" x14ac:dyDescent="0.25">
      <c r="A416" s="61"/>
    </row>
    <row r="417" spans="1:1" ht="12.75" customHeight="1" x14ac:dyDescent="0.25">
      <c r="A417" s="61"/>
    </row>
    <row r="418" spans="1:1" ht="12.75" customHeight="1" x14ac:dyDescent="0.25">
      <c r="A418" s="61"/>
    </row>
    <row r="419" spans="1:1" ht="12.75" customHeight="1" x14ac:dyDescent="0.25">
      <c r="A419" s="61"/>
    </row>
    <row r="420" spans="1:1" ht="12.75" customHeight="1" x14ac:dyDescent="0.25">
      <c r="A420" s="61"/>
    </row>
    <row r="421" spans="1:1" ht="12.75" customHeight="1" x14ac:dyDescent="0.25">
      <c r="A421" s="61"/>
    </row>
    <row r="422" spans="1:1" ht="12.75" customHeight="1" x14ac:dyDescent="0.25">
      <c r="A422" s="61"/>
    </row>
    <row r="423" spans="1:1" ht="12.75" customHeight="1" x14ac:dyDescent="0.25">
      <c r="A423" s="61"/>
    </row>
    <row r="424" spans="1:1" ht="12.75" customHeight="1" x14ac:dyDescent="0.25">
      <c r="A424" s="61"/>
    </row>
    <row r="425" spans="1:1" ht="12.75" customHeight="1" x14ac:dyDescent="0.25">
      <c r="A425" s="61"/>
    </row>
    <row r="426" spans="1:1" ht="12.75" customHeight="1" x14ac:dyDescent="0.25">
      <c r="A426" s="61"/>
    </row>
    <row r="427" spans="1:1" ht="12.75" customHeight="1" x14ac:dyDescent="0.25">
      <c r="A427" s="61"/>
    </row>
    <row r="428" spans="1:1" ht="12.75" customHeight="1" x14ac:dyDescent="0.25">
      <c r="A428" s="61"/>
    </row>
    <row r="429" spans="1:1" ht="12.75" customHeight="1" x14ac:dyDescent="0.25">
      <c r="A429" s="61"/>
    </row>
    <row r="430" spans="1:1" ht="12.75" customHeight="1" x14ac:dyDescent="0.25">
      <c r="A430" s="61"/>
    </row>
    <row r="431" spans="1:1" ht="12.75" customHeight="1" x14ac:dyDescent="0.25">
      <c r="A431" s="61"/>
    </row>
    <row r="432" spans="1:1" ht="12.75" customHeight="1" x14ac:dyDescent="0.25">
      <c r="A432" s="61"/>
    </row>
    <row r="433" spans="1:1" ht="12.75" customHeight="1" x14ac:dyDescent="0.25">
      <c r="A433" s="61"/>
    </row>
    <row r="434" spans="1:1" ht="12.75" customHeight="1" x14ac:dyDescent="0.25">
      <c r="A434" s="61"/>
    </row>
    <row r="435" spans="1:1" ht="12.75" customHeight="1" x14ac:dyDescent="0.25">
      <c r="A435" s="61"/>
    </row>
    <row r="436" spans="1:1" ht="12.75" customHeight="1" x14ac:dyDescent="0.25">
      <c r="A436" s="61"/>
    </row>
    <row r="437" spans="1:1" ht="12.75" customHeight="1" x14ac:dyDescent="0.25">
      <c r="A437" s="61"/>
    </row>
    <row r="438" spans="1:1" ht="12.75" customHeight="1" x14ac:dyDescent="0.25">
      <c r="A438" s="61"/>
    </row>
    <row r="439" spans="1:1" ht="12.75" customHeight="1" x14ac:dyDescent="0.25">
      <c r="A439" s="61"/>
    </row>
    <row r="440" spans="1:1" ht="12.75" customHeight="1" x14ac:dyDescent="0.25">
      <c r="A440" s="61"/>
    </row>
    <row r="441" spans="1:1" ht="12.75" customHeight="1" x14ac:dyDescent="0.25">
      <c r="A441" s="61"/>
    </row>
    <row r="442" spans="1:1" ht="12.75" customHeight="1" x14ac:dyDescent="0.25">
      <c r="A442" s="61"/>
    </row>
    <row r="443" spans="1:1" ht="12.75" customHeight="1" x14ac:dyDescent="0.25">
      <c r="A443" s="61"/>
    </row>
    <row r="444" spans="1:1" ht="12.75" customHeight="1" x14ac:dyDescent="0.25">
      <c r="A444" s="61"/>
    </row>
    <row r="445" spans="1:1" ht="12.75" customHeight="1" x14ac:dyDescent="0.25">
      <c r="A445" s="61"/>
    </row>
    <row r="446" spans="1:1" ht="12.75" customHeight="1" x14ac:dyDescent="0.25">
      <c r="A446" s="61"/>
    </row>
    <row r="447" spans="1:1" ht="12.75" customHeight="1" x14ac:dyDescent="0.25">
      <c r="A447" s="61"/>
    </row>
    <row r="448" spans="1:1" ht="12.75" customHeight="1" x14ac:dyDescent="0.25">
      <c r="A448" s="61"/>
    </row>
    <row r="449" spans="1:1" ht="12.75" customHeight="1" x14ac:dyDescent="0.25">
      <c r="A449" s="61"/>
    </row>
    <row r="450" spans="1:1" ht="12.75" customHeight="1" x14ac:dyDescent="0.25">
      <c r="A450" s="61"/>
    </row>
    <row r="451" spans="1:1" ht="12.75" customHeight="1" x14ac:dyDescent="0.25">
      <c r="A451" s="61"/>
    </row>
    <row r="452" spans="1:1" ht="12.75" customHeight="1" x14ac:dyDescent="0.25">
      <c r="A452" s="61"/>
    </row>
    <row r="453" spans="1:1" ht="12.75" customHeight="1" x14ac:dyDescent="0.25">
      <c r="A453" s="61"/>
    </row>
    <row r="454" spans="1:1" ht="12.75" customHeight="1" x14ac:dyDescent="0.25">
      <c r="A454" s="61"/>
    </row>
    <row r="455" spans="1:1" ht="12.75" customHeight="1" x14ac:dyDescent="0.25">
      <c r="A455" s="61"/>
    </row>
    <row r="456" spans="1:1" ht="12.75" customHeight="1" x14ac:dyDescent="0.25">
      <c r="A456" s="61"/>
    </row>
    <row r="457" spans="1:1" ht="12.75" customHeight="1" x14ac:dyDescent="0.25">
      <c r="A457" s="61"/>
    </row>
    <row r="458" spans="1:1" ht="12.75" customHeight="1" x14ac:dyDescent="0.25">
      <c r="A458" s="61"/>
    </row>
    <row r="459" spans="1:1" ht="12.75" customHeight="1" x14ac:dyDescent="0.25">
      <c r="A459" s="61"/>
    </row>
    <row r="460" spans="1:1" ht="12.75" customHeight="1" x14ac:dyDescent="0.25">
      <c r="A460" s="61"/>
    </row>
    <row r="461" spans="1:1" ht="12.75" customHeight="1" x14ac:dyDescent="0.25">
      <c r="A461" s="61"/>
    </row>
    <row r="462" spans="1:1" ht="12.75" customHeight="1" x14ac:dyDescent="0.25">
      <c r="A462" s="61"/>
    </row>
    <row r="463" spans="1:1" ht="12.75" customHeight="1" x14ac:dyDescent="0.25">
      <c r="A463" s="61"/>
    </row>
    <row r="464" spans="1:1" ht="12.75" customHeight="1" x14ac:dyDescent="0.25">
      <c r="A464" s="61"/>
    </row>
    <row r="465" spans="1:1" ht="12.75" customHeight="1" x14ac:dyDescent="0.25">
      <c r="A465" s="61"/>
    </row>
    <row r="466" spans="1:1" ht="12.75" customHeight="1" x14ac:dyDescent="0.25">
      <c r="A466" s="61"/>
    </row>
    <row r="467" spans="1:1" ht="12.75" customHeight="1" x14ac:dyDescent="0.25">
      <c r="A467" s="61"/>
    </row>
    <row r="468" spans="1:1" ht="12.75" customHeight="1" x14ac:dyDescent="0.25">
      <c r="A468" s="61"/>
    </row>
    <row r="469" spans="1:1" ht="12.75" customHeight="1" x14ac:dyDescent="0.25">
      <c r="A469" s="61"/>
    </row>
    <row r="470" spans="1:1" ht="12.75" customHeight="1" x14ac:dyDescent="0.25">
      <c r="A470" s="61"/>
    </row>
    <row r="471" spans="1:1" ht="12.75" customHeight="1" x14ac:dyDescent="0.25">
      <c r="A471" s="61"/>
    </row>
    <row r="472" spans="1:1" ht="12.75" customHeight="1" x14ac:dyDescent="0.25">
      <c r="A472" s="61"/>
    </row>
    <row r="473" spans="1:1" ht="12.75" customHeight="1" x14ac:dyDescent="0.25">
      <c r="A473" s="61"/>
    </row>
    <row r="474" spans="1:1" ht="12.75" customHeight="1" x14ac:dyDescent="0.25">
      <c r="A474" s="61"/>
    </row>
    <row r="475" spans="1:1" ht="12.75" customHeight="1" x14ac:dyDescent="0.25">
      <c r="A475" s="61"/>
    </row>
    <row r="476" spans="1:1" ht="12.75" customHeight="1" x14ac:dyDescent="0.25">
      <c r="A476" s="61"/>
    </row>
    <row r="477" spans="1:1" ht="12.75" customHeight="1" x14ac:dyDescent="0.25">
      <c r="A477" s="61"/>
    </row>
    <row r="478" spans="1:1" ht="12.75" customHeight="1" x14ac:dyDescent="0.25">
      <c r="A478" s="61"/>
    </row>
    <row r="479" spans="1:1" ht="12.75" customHeight="1" x14ac:dyDescent="0.25">
      <c r="A479" s="61"/>
    </row>
    <row r="480" spans="1:1" ht="12.75" customHeight="1" x14ac:dyDescent="0.25">
      <c r="A480" s="61"/>
    </row>
    <row r="481" spans="1:1" ht="12.75" customHeight="1" x14ac:dyDescent="0.25">
      <c r="A481" s="61"/>
    </row>
    <row r="482" spans="1:1" ht="12.75" customHeight="1" x14ac:dyDescent="0.25">
      <c r="A482" s="61"/>
    </row>
    <row r="483" spans="1:1" ht="12.75" customHeight="1" x14ac:dyDescent="0.25">
      <c r="A483" s="61"/>
    </row>
    <row r="484" spans="1:1" ht="12.75" customHeight="1" x14ac:dyDescent="0.25">
      <c r="A484" s="61"/>
    </row>
    <row r="485" spans="1:1" ht="12.75" customHeight="1" x14ac:dyDescent="0.25">
      <c r="A485" s="61"/>
    </row>
    <row r="486" spans="1:1" ht="12.75" customHeight="1" x14ac:dyDescent="0.25">
      <c r="A486" s="61"/>
    </row>
    <row r="487" spans="1:1" ht="12.75" customHeight="1" x14ac:dyDescent="0.25">
      <c r="A487" s="61"/>
    </row>
    <row r="488" spans="1:1" ht="12.75" customHeight="1" x14ac:dyDescent="0.25">
      <c r="A488" s="61"/>
    </row>
    <row r="489" spans="1:1" ht="12.75" customHeight="1" x14ac:dyDescent="0.25">
      <c r="A489" s="61"/>
    </row>
    <row r="490" spans="1:1" ht="12.75" customHeight="1" x14ac:dyDescent="0.25">
      <c r="A490" s="61"/>
    </row>
    <row r="491" spans="1:1" ht="12.75" customHeight="1" x14ac:dyDescent="0.25">
      <c r="A491" s="61"/>
    </row>
    <row r="492" spans="1:1" ht="12.75" customHeight="1" x14ac:dyDescent="0.25">
      <c r="A492" s="61"/>
    </row>
    <row r="493" spans="1:1" ht="12.75" customHeight="1" x14ac:dyDescent="0.25">
      <c r="A493" s="61"/>
    </row>
    <row r="494" spans="1:1" ht="12.75" customHeight="1" x14ac:dyDescent="0.25">
      <c r="A494" s="61"/>
    </row>
    <row r="495" spans="1:1" ht="12.75" customHeight="1" x14ac:dyDescent="0.25">
      <c r="A495" s="61"/>
    </row>
    <row r="496" spans="1:1" ht="12.75" customHeight="1" x14ac:dyDescent="0.25">
      <c r="A496" s="61"/>
    </row>
    <row r="497" spans="1:1" ht="12.75" customHeight="1" x14ac:dyDescent="0.25">
      <c r="A497" s="61"/>
    </row>
    <row r="498" spans="1:1" ht="12.75" customHeight="1" x14ac:dyDescent="0.25">
      <c r="A498" s="61"/>
    </row>
    <row r="499" spans="1:1" ht="12.75" customHeight="1" x14ac:dyDescent="0.25">
      <c r="A499" s="61"/>
    </row>
    <row r="500" spans="1:1" ht="12.75" customHeight="1" x14ac:dyDescent="0.25">
      <c r="A500" s="61"/>
    </row>
    <row r="501" spans="1:1" ht="12.75" customHeight="1" x14ac:dyDescent="0.25">
      <c r="A501" s="61"/>
    </row>
    <row r="502" spans="1:1" ht="12.75" customHeight="1" x14ac:dyDescent="0.25">
      <c r="A502" s="61"/>
    </row>
    <row r="503" spans="1:1" ht="12.75" customHeight="1" x14ac:dyDescent="0.25">
      <c r="A503" s="61"/>
    </row>
    <row r="504" spans="1:1" ht="12.75" customHeight="1" x14ac:dyDescent="0.25">
      <c r="A504" s="61"/>
    </row>
    <row r="505" spans="1:1" ht="12.75" customHeight="1" x14ac:dyDescent="0.25">
      <c r="A505" s="61"/>
    </row>
    <row r="506" spans="1:1" ht="12.75" customHeight="1" x14ac:dyDescent="0.25">
      <c r="A506" s="61"/>
    </row>
    <row r="507" spans="1:1" ht="12.75" customHeight="1" x14ac:dyDescent="0.25">
      <c r="A507" s="61"/>
    </row>
    <row r="508" spans="1:1" ht="12.75" customHeight="1" x14ac:dyDescent="0.25">
      <c r="A508" s="61"/>
    </row>
    <row r="509" spans="1:1" ht="12.75" customHeight="1" x14ac:dyDescent="0.25">
      <c r="A509" s="61"/>
    </row>
    <row r="510" spans="1:1" ht="12.75" customHeight="1" x14ac:dyDescent="0.25">
      <c r="A510" s="61"/>
    </row>
    <row r="511" spans="1:1" ht="12.75" customHeight="1" x14ac:dyDescent="0.25">
      <c r="A511" s="61"/>
    </row>
    <row r="512" spans="1:1" ht="12.75" customHeight="1" x14ac:dyDescent="0.25">
      <c r="A512" s="61"/>
    </row>
    <row r="513" spans="1:1" ht="12.75" customHeight="1" x14ac:dyDescent="0.25">
      <c r="A513" s="61"/>
    </row>
    <row r="514" spans="1:1" ht="12.75" customHeight="1" x14ac:dyDescent="0.25">
      <c r="A514" s="61"/>
    </row>
    <row r="515" spans="1:1" ht="12.75" customHeight="1" x14ac:dyDescent="0.25">
      <c r="A515" s="61"/>
    </row>
    <row r="516" spans="1:1" ht="12.75" customHeight="1" x14ac:dyDescent="0.25">
      <c r="A516" s="61"/>
    </row>
    <row r="517" spans="1:1" ht="12.75" customHeight="1" x14ac:dyDescent="0.25">
      <c r="A517" s="61"/>
    </row>
    <row r="518" spans="1:1" ht="12.75" customHeight="1" x14ac:dyDescent="0.25">
      <c r="A518" s="61"/>
    </row>
    <row r="519" spans="1:1" ht="12.75" customHeight="1" x14ac:dyDescent="0.25">
      <c r="A519" s="61"/>
    </row>
    <row r="520" spans="1:1" ht="12.75" customHeight="1" x14ac:dyDescent="0.25">
      <c r="A520" s="61"/>
    </row>
    <row r="521" spans="1:1" ht="12.75" customHeight="1" x14ac:dyDescent="0.25">
      <c r="A521" s="61"/>
    </row>
    <row r="522" spans="1:1" ht="12.75" customHeight="1" x14ac:dyDescent="0.25">
      <c r="A522" s="61"/>
    </row>
    <row r="523" spans="1:1" ht="12.75" customHeight="1" x14ac:dyDescent="0.25">
      <c r="A523" s="61"/>
    </row>
    <row r="524" spans="1:1" ht="12.75" customHeight="1" x14ac:dyDescent="0.25">
      <c r="A524" s="61"/>
    </row>
    <row r="525" spans="1:1" ht="12.75" customHeight="1" x14ac:dyDescent="0.25">
      <c r="A525" s="61"/>
    </row>
    <row r="526" spans="1:1" ht="12.75" customHeight="1" x14ac:dyDescent="0.25">
      <c r="A526" s="61"/>
    </row>
    <row r="527" spans="1:1" ht="12.75" customHeight="1" x14ac:dyDescent="0.25">
      <c r="A527" s="61"/>
    </row>
    <row r="528" spans="1:1" ht="12.75" customHeight="1" x14ac:dyDescent="0.25">
      <c r="A528" s="61"/>
    </row>
    <row r="529" spans="1:1" ht="12.75" customHeight="1" x14ac:dyDescent="0.25">
      <c r="A529" s="61"/>
    </row>
    <row r="530" spans="1:1" ht="12.75" customHeight="1" x14ac:dyDescent="0.25">
      <c r="A530" s="61"/>
    </row>
    <row r="531" spans="1:1" ht="12.75" customHeight="1" x14ac:dyDescent="0.25">
      <c r="A531" s="61"/>
    </row>
    <row r="532" spans="1:1" ht="12.75" customHeight="1" x14ac:dyDescent="0.25">
      <c r="A532" s="61"/>
    </row>
    <row r="533" spans="1:1" ht="12.75" customHeight="1" x14ac:dyDescent="0.25">
      <c r="A533" s="61"/>
    </row>
    <row r="534" spans="1:1" ht="12.75" customHeight="1" x14ac:dyDescent="0.25">
      <c r="A534" s="61"/>
    </row>
    <row r="535" spans="1:1" ht="12.75" customHeight="1" x14ac:dyDescent="0.25">
      <c r="A535" s="61"/>
    </row>
    <row r="536" spans="1:1" ht="12.75" customHeight="1" x14ac:dyDescent="0.25">
      <c r="A536" s="61"/>
    </row>
    <row r="537" spans="1:1" ht="12.75" customHeight="1" x14ac:dyDescent="0.25">
      <c r="A537" s="61"/>
    </row>
    <row r="538" spans="1:1" ht="12.75" customHeight="1" x14ac:dyDescent="0.25">
      <c r="A538" s="61"/>
    </row>
    <row r="539" spans="1:1" ht="12.75" customHeight="1" x14ac:dyDescent="0.25">
      <c r="A539" s="61"/>
    </row>
    <row r="540" spans="1:1" ht="12.75" customHeight="1" x14ac:dyDescent="0.25">
      <c r="A540" s="61"/>
    </row>
    <row r="541" spans="1:1" ht="12.75" customHeight="1" x14ac:dyDescent="0.25">
      <c r="A541" s="61"/>
    </row>
    <row r="542" spans="1:1" ht="12.75" customHeight="1" x14ac:dyDescent="0.25">
      <c r="A542" s="61"/>
    </row>
    <row r="543" spans="1:1" ht="12.75" customHeight="1" x14ac:dyDescent="0.25">
      <c r="A543" s="61"/>
    </row>
    <row r="544" spans="1:1" ht="12.75" customHeight="1" x14ac:dyDescent="0.25">
      <c r="A544" s="61"/>
    </row>
    <row r="545" spans="1:1" ht="12.75" customHeight="1" x14ac:dyDescent="0.25">
      <c r="A545" s="61"/>
    </row>
    <row r="546" spans="1:1" ht="12.75" customHeight="1" x14ac:dyDescent="0.25">
      <c r="A546" s="61"/>
    </row>
    <row r="547" spans="1:1" ht="12.75" customHeight="1" x14ac:dyDescent="0.25">
      <c r="A547" s="61"/>
    </row>
    <row r="548" spans="1:1" ht="12.75" customHeight="1" x14ac:dyDescent="0.25">
      <c r="A548" s="61"/>
    </row>
    <row r="549" spans="1:1" ht="12.75" customHeight="1" x14ac:dyDescent="0.25">
      <c r="A549" s="61"/>
    </row>
    <row r="550" spans="1:1" ht="12.75" customHeight="1" x14ac:dyDescent="0.25">
      <c r="A550" s="61"/>
    </row>
    <row r="551" spans="1:1" ht="12.75" customHeight="1" x14ac:dyDescent="0.25">
      <c r="A551" s="61"/>
    </row>
    <row r="552" spans="1:1" ht="12.75" customHeight="1" x14ac:dyDescent="0.25">
      <c r="A552" s="61"/>
    </row>
    <row r="553" spans="1:1" ht="12.75" customHeight="1" x14ac:dyDescent="0.25">
      <c r="A553" s="61"/>
    </row>
    <row r="554" spans="1:1" ht="12.75" customHeight="1" x14ac:dyDescent="0.25">
      <c r="A554" s="61"/>
    </row>
    <row r="555" spans="1:1" ht="12.75" customHeight="1" x14ac:dyDescent="0.25">
      <c r="A555" s="61"/>
    </row>
    <row r="556" spans="1:1" ht="12.75" customHeight="1" x14ac:dyDescent="0.25">
      <c r="A556" s="61"/>
    </row>
    <row r="557" spans="1:1" ht="12.75" customHeight="1" x14ac:dyDescent="0.25">
      <c r="A557" s="61"/>
    </row>
    <row r="558" spans="1:1" ht="12.75" customHeight="1" x14ac:dyDescent="0.25">
      <c r="A558" s="61"/>
    </row>
    <row r="559" spans="1:1" ht="12.75" customHeight="1" x14ac:dyDescent="0.25">
      <c r="A559" s="61"/>
    </row>
    <row r="560" spans="1:1" ht="12.75" customHeight="1" x14ac:dyDescent="0.25">
      <c r="A560" s="61"/>
    </row>
    <row r="561" spans="1:1" ht="12.75" customHeight="1" x14ac:dyDescent="0.25">
      <c r="A561" s="61"/>
    </row>
    <row r="562" spans="1:1" ht="12.75" customHeight="1" x14ac:dyDescent="0.25">
      <c r="A562" s="61"/>
    </row>
    <row r="563" spans="1:1" ht="12.75" customHeight="1" x14ac:dyDescent="0.25">
      <c r="A563" s="61"/>
    </row>
    <row r="564" spans="1:1" ht="12.75" customHeight="1" x14ac:dyDescent="0.25">
      <c r="A564" s="61"/>
    </row>
    <row r="565" spans="1:1" ht="12.75" customHeight="1" x14ac:dyDescent="0.25">
      <c r="A565" s="61"/>
    </row>
    <row r="566" spans="1:1" ht="12.75" customHeight="1" x14ac:dyDescent="0.25">
      <c r="A566" s="61"/>
    </row>
    <row r="567" spans="1:1" ht="12.75" customHeight="1" x14ac:dyDescent="0.25">
      <c r="A567" s="61"/>
    </row>
    <row r="568" spans="1:1" ht="12.75" customHeight="1" x14ac:dyDescent="0.25">
      <c r="A568" s="61"/>
    </row>
    <row r="569" spans="1:1" ht="12.75" customHeight="1" x14ac:dyDescent="0.25">
      <c r="A569" s="61"/>
    </row>
    <row r="570" spans="1:1" ht="12.75" customHeight="1" x14ac:dyDescent="0.25">
      <c r="A570" s="61"/>
    </row>
    <row r="571" spans="1:1" ht="12.75" customHeight="1" x14ac:dyDescent="0.25">
      <c r="A571" s="61"/>
    </row>
    <row r="572" spans="1:1" ht="12.75" customHeight="1" x14ac:dyDescent="0.25">
      <c r="A572" s="61"/>
    </row>
    <row r="573" spans="1:1" ht="12.75" customHeight="1" x14ac:dyDescent="0.25">
      <c r="A573" s="61"/>
    </row>
    <row r="574" spans="1:1" ht="12.75" customHeight="1" x14ac:dyDescent="0.25">
      <c r="A574" s="61"/>
    </row>
    <row r="575" spans="1:1" ht="12.75" customHeight="1" x14ac:dyDescent="0.25">
      <c r="A575" s="61"/>
    </row>
    <row r="576" spans="1:1" ht="12.75" customHeight="1" x14ac:dyDescent="0.25">
      <c r="A576" s="61"/>
    </row>
    <row r="577" spans="1:1" ht="12.75" customHeight="1" x14ac:dyDescent="0.25">
      <c r="A577" s="61"/>
    </row>
    <row r="578" spans="1:1" ht="12.75" customHeight="1" x14ac:dyDescent="0.25">
      <c r="A578" s="61"/>
    </row>
    <row r="579" spans="1:1" ht="12.75" customHeight="1" x14ac:dyDescent="0.25">
      <c r="A579" s="61"/>
    </row>
    <row r="580" spans="1:1" ht="12.75" customHeight="1" x14ac:dyDescent="0.25">
      <c r="A580" s="61"/>
    </row>
    <row r="581" spans="1:1" ht="12.75" customHeight="1" x14ac:dyDescent="0.25">
      <c r="A581" s="61"/>
    </row>
    <row r="582" spans="1:1" ht="12.75" customHeight="1" x14ac:dyDescent="0.25">
      <c r="A582" s="61"/>
    </row>
    <row r="583" spans="1:1" ht="12.75" customHeight="1" x14ac:dyDescent="0.25">
      <c r="A583" s="61"/>
    </row>
    <row r="584" spans="1:1" ht="12.75" customHeight="1" x14ac:dyDescent="0.25">
      <c r="A584" s="61"/>
    </row>
    <row r="585" spans="1:1" ht="12.75" customHeight="1" x14ac:dyDescent="0.25">
      <c r="A585" s="61"/>
    </row>
    <row r="586" spans="1:1" ht="12.75" customHeight="1" x14ac:dyDescent="0.25">
      <c r="A586" s="61"/>
    </row>
    <row r="587" spans="1:1" ht="12.75" customHeight="1" x14ac:dyDescent="0.25">
      <c r="A587" s="61"/>
    </row>
    <row r="588" spans="1:1" ht="12.75" customHeight="1" x14ac:dyDescent="0.25">
      <c r="A588" s="61"/>
    </row>
    <row r="589" spans="1:1" ht="12.75" customHeight="1" x14ac:dyDescent="0.25">
      <c r="A589" s="61"/>
    </row>
    <row r="590" spans="1:1" ht="12.75" customHeight="1" x14ac:dyDescent="0.25">
      <c r="A590" s="61"/>
    </row>
    <row r="591" spans="1:1" ht="12.75" customHeight="1" x14ac:dyDescent="0.25">
      <c r="A591" s="61"/>
    </row>
    <row r="592" spans="1:1" ht="12.75" customHeight="1" x14ac:dyDescent="0.25">
      <c r="A592" s="61"/>
    </row>
    <row r="593" spans="1:1" ht="12.75" customHeight="1" x14ac:dyDescent="0.25">
      <c r="A593" s="61"/>
    </row>
    <row r="594" spans="1:1" ht="12.75" customHeight="1" x14ac:dyDescent="0.25">
      <c r="A594" s="61"/>
    </row>
    <row r="595" spans="1:1" ht="12.75" customHeight="1" x14ac:dyDescent="0.25">
      <c r="A595" s="61"/>
    </row>
    <row r="596" spans="1:1" ht="12.75" customHeight="1" x14ac:dyDescent="0.25">
      <c r="A596" s="61"/>
    </row>
    <row r="597" spans="1:1" ht="12.75" customHeight="1" x14ac:dyDescent="0.25">
      <c r="A597" s="61"/>
    </row>
    <row r="598" spans="1:1" ht="12.75" customHeight="1" x14ac:dyDescent="0.25">
      <c r="A598" s="61"/>
    </row>
    <row r="599" spans="1:1" ht="12.75" customHeight="1" x14ac:dyDescent="0.25">
      <c r="A599" s="61"/>
    </row>
    <row r="600" spans="1:1" ht="12.75" customHeight="1" x14ac:dyDescent="0.25">
      <c r="A600" s="61"/>
    </row>
    <row r="601" spans="1:1" ht="12.75" customHeight="1" x14ac:dyDescent="0.25">
      <c r="A601" s="61"/>
    </row>
    <row r="602" spans="1:1" ht="12.75" customHeight="1" x14ac:dyDescent="0.25">
      <c r="A602" s="61"/>
    </row>
    <row r="603" spans="1:1" ht="12.75" customHeight="1" x14ac:dyDescent="0.25">
      <c r="A603" s="61"/>
    </row>
    <row r="604" spans="1:1" ht="12.75" customHeight="1" x14ac:dyDescent="0.25">
      <c r="A604" s="61"/>
    </row>
    <row r="605" spans="1:1" ht="12.75" customHeight="1" x14ac:dyDescent="0.25">
      <c r="A605" s="61"/>
    </row>
    <row r="606" spans="1:1" ht="12.75" customHeight="1" x14ac:dyDescent="0.25">
      <c r="A606" s="61"/>
    </row>
    <row r="607" spans="1:1" ht="12.75" customHeight="1" x14ac:dyDescent="0.25">
      <c r="A607" s="61"/>
    </row>
    <row r="608" spans="1:1" ht="12.75" customHeight="1" x14ac:dyDescent="0.25">
      <c r="A608" s="61"/>
    </row>
    <row r="609" spans="1:1" ht="12.75" customHeight="1" x14ac:dyDescent="0.25">
      <c r="A609" s="61"/>
    </row>
    <row r="610" spans="1:1" ht="12.75" customHeight="1" x14ac:dyDescent="0.25">
      <c r="A610" s="61"/>
    </row>
    <row r="611" spans="1:1" ht="12.75" customHeight="1" x14ac:dyDescent="0.25">
      <c r="A611" s="61"/>
    </row>
    <row r="612" spans="1:1" ht="12.75" customHeight="1" x14ac:dyDescent="0.25">
      <c r="A612" s="61"/>
    </row>
    <row r="613" spans="1:1" ht="12.75" customHeight="1" x14ac:dyDescent="0.25">
      <c r="A613" s="61"/>
    </row>
    <row r="614" spans="1:1" ht="12.75" customHeight="1" x14ac:dyDescent="0.25">
      <c r="A614" s="61"/>
    </row>
    <row r="615" spans="1:1" ht="12.75" customHeight="1" x14ac:dyDescent="0.25">
      <c r="A615" s="61"/>
    </row>
    <row r="616" spans="1:1" ht="12.75" customHeight="1" x14ac:dyDescent="0.25">
      <c r="A616" s="61"/>
    </row>
    <row r="617" spans="1:1" ht="12.75" customHeight="1" x14ac:dyDescent="0.25">
      <c r="A617" s="61"/>
    </row>
    <row r="618" spans="1:1" ht="12.75" customHeight="1" x14ac:dyDescent="0.25">
      <c r="A618" s="61"/>
    </row>
    <row r="619" spans="1:1" ht="12.75" customHeight="1" x14ac:dyDescent="0.25">
      <c r="A619" s="61"/>
    </row>
    <row r="620" spans="1:1" ht="12.75" customHeight="1" x14ac:dyDescent="0.25">
      <c r="A620" s="61"/>
    </row>
    <row r="621" spans="1:1" ht="12.75" customHeight="1" x14ac:dyDescent="0.25">
      <c r="A621" s="61"/>
    </row>
    <row r="622" spans="1:1" ht="12.75" customHeight="1" x14ac:dyDescent="0.25">
      <c r="A622" s="61"/>
    </row>
    <row r="623" spans="1:1" ht="12.75" customHeight="1" x14ac:dyDescent="0.25">
      <c r="A623" s="61"/>
    </row>
    <row r="624" spans="1:1" ht="12.75" customHeight="1" x14ac:dyDescent="0.25">
      <c r="A624" s="61"/>
    </row>
    <row r="625" spans="1:1" ht="12.75" customHeight="1" x14ac:dyDescent="0.25">
      <c r="A625" s="61"/>
    </row>
    <row r="626" spans="1:1" ht="12.75" customHeight="1" x14ac:dyDescent="0.25">
      <c r="A626" s="61"/>
    </row>
    <row r="627" spans="1:1" ht="12.75" customHeight="1" x14ac:dyDescent="0.25">
      <c r="A627" s="61"/>
    </row>
    <row r="628" spans="1:1" ht="12.75" customHeight="1" x14ac:dyDescent="0.25">
      <c r="A628" s="61"/>
    </row>
    <row r="629" spans="1:1" ht="12.75" customHeight="1" x14ac:dyDescent="0.25">
      <c r="A629" s="61"/>
    </row>
    <row r="630" spans="1:1" ht="12.75" customHeight="1" x14ac:dyDescent="0.25">
      <c r="A630" s="61"/>
    </row>
    <row r="631" spans="1:1" ht="12.75" customHeight="1" x14ac:dyDescent="0.25">
      <c r="A631" s="61"/>
    </row>
    <row r="632" spans="1:1" ht="12.75" customHeight="1" x14ac:dyDescent="0.25">
      <c r="A632" s="61"/>
    </row>
    <row r="633" spans="1:1" ht="12.75" customHeight="1" x14ac:dyDescent="0.25">
      <c r="A633" s="61"/>
    </row>
    <row r="634" spans="1:1" ht="12.75" customHeight="1" x14ac:dyDescent="0.25">
      <c r="A634" s="61"/>
    </row>
    <row r="635" spans="1:1" ht="12.75" customHeight="1" x14ac:dyDescent="0.25">
      <c r="A635" s="61"/>
    </row>
    <row r="636" spans="1:1" ht="12.75" customHeight="1" x14ac:dyDescent="0.25">
      <c r="A636" s="61"/>
    </row>
    <row r="637" spans="1:1" ht="12.75" customHeight="1" x14ac:dyDescent="0.25">
      <c r="A637" s="61"/>
    </row>
    <row r="638" spans="1:1" ht="12.75" customHeight="1" x14ac:dyDescent="0.25">
      <c r="A638" s="61"/>
    </row>
    <row r="639" spans="1:1" ht="12.75" customHeight="1" x14ac:dyDescent="0.25">
      <c r="A639" s="61"/>
    </row>
    <row r="640" spans="1:1" ht="12.75" customHeight="1" x14ac:dyDescent="0.25">
      <c r="A640" s="61"/>
    </row>
    <row r="641" spans="1:1" ht="12.75" customHeight="1" x14ac:dyDescent="0.25">
      <c r="A641" s="61"/>
    </row>
    <row r="642" spans="1:1" ht="12.75" customHeight="1" x14ac:dyDescent="0.25">
      <c r="A642" s="61"/>
    </row>
    <row r="643" spans="1:1" ht="12.75" customHeight="1" x14ac:dyDescent="0.25">
      <c r="A643" s="61"/>
    </row>
    <row r="644" spans="1:1" ht="12.75" customHeight="1" x14ac:dyDescent="0.25">
      <c r="A644" s="61"/>
    </row>
    <row r="645" spans="1:1" ht="12.75" customHeight="1" x14ac:dyDescent="0.25">
      <c r="A645" s="61"/>
    </row>
    <row r="646" spans="1:1" ht="12.75" customHeight="1" x14ac:dyDescent="0.25">
      <c r="A646" s="61"/>
    </row>
    <row r="647" spans="1:1" ht="12.75" customHeight="1" x14ac:dyDescent="0.25">
      <c r="A647" s="61"/>
    </row>
    <row r="648" spans="1:1" ht="12.75" customHeight="1" x14ac:dyDescent="0.25">
      <c r="A648" s="61"/>
    </row>
    <row r="649" spans="1:1" ht="12.75" customHeight="1" x14ac:dyDescent="0.25">
      <c r="A649" s="61"/>
    </row>
    <row r="650" spans="1:1" ht="12.75" customHeight="1" x14ac:dyDescent="0.25">
      <c r="A650" s="61"/>
    </row>
    <row r="651" spans="1:1" ht="12.75" customHeight="1" x14ac:dyDescent="0.25">
      <c r="A651" s="61"/>
    </row>
    <row r="652" spans="1:1" ht="12.75" customHeight="1" x14ac:dyDescent="0.25">
      <c r="A652" s="61"/>
    </row>
    <row r="653" spans="1:1" ht="12.75" customHeight="1" x14ac:dyDescent="0.25">
      <c r="A653" s="61"/>
    </row>
    <row r="654" spans="1:1" ht="12.75" customHeight="1" x14ac:dyDescent="0.25">
      <c r="A654" s="61"/>
    </row>
    <row r="655" spans="1:1" ht="12.75" customHeight="1" x14ac:dyDescent="0.25">
      <c r="A655" s="61"/>
    </row>
    <row r="656" spans="1:1" ht="12.75" customHeight="1" x14ac:dyDescent="0.25">
      <c r="A656" s="61"/>
    </row>
    <row r="657" spans="1:1" ht="12.75" customHeight="1" x14ac:dyDescent="0.25">
      <c r="A657" s="61"/>
    </row>
    <row r="658" spans="1:1" ht="12.75" customHeight="1" x14ac:dyDescent="0.25">
      <c r="A658" s="61"/>
    </row>
    <row r="659" spans="1:1" ht="12.75" customHeight="1" x14ac:dyDescent="0.25">
      <c r="A659" s="61"/>
    </row>
    <row r="660" spans="1:1" ht="12.75" customHeight="1" x14ac:dyDescent="0.25">
      <c r="A660" s="61"/>
    </row>
    <row r="661" spans="1:1" ht="12.75" customHeight="1" x14ac:dyDescent="0.25">
      <c r="A661" s="61"/>
    </row>
    <row r="662" spans="1:1" ht="12.75" customHeight="1" x14ac:dyDescent="0.25">
      <c r="A662" s="61"/>
    </row>
    <row r="663" spans="1:1" ht="12.75" customHeight="1" x14ac:dyDescent="0.25">
      <c r="A663" s="61"/>
    </row>
    <row r="664" spans="1:1" ht="12.75" customHeight="1" x14ac:dyDescent="0.25">
      <c r="A664" s="61"/>
    </row>
    <row r="665" spans="1:1" ht="12.75" customHeight="1" x14ac:dyDescent="0.25">
      <c r="A665" s="61"/>
    </row>
    <row r="666" spans="1:1" ht="12.75" customHeight="1" x14ac:dyDescent="0.25">
      <c r="A666" s="61"/>
    </row>
    <row r="667" spans="1:1" ht="12.75" customHeight="1" x14ac:dyDescent="0.25">
      <c r="A667" s="61"/>
    </row>
    <row r="668" spans="1:1" ht="12.75" customHeight="1" x14ac:dyDescent="0.25">
      <c r="A668" s="61"/>
    </row>
    <row r="669" spans="1:1" ht="12.75" customHeight="1" x14ac:dyDescent="0.25">
      <c r="A669" s="61"/>
    </row>
    <row r="670" spans="1:1" ht="12.75" customHeight="1" x14ac:dyDescent="0.25">
      <c r="A670" s="61"/>
    </row>
    <row r="671" spans="1:1" ht="12.75" customHeight="1" x14ac:dyDescent="0.25">
      <c r="A671" s="61"/>
    </row>
    <row r="672" spans="1:1" ht="12.75" customHeight="1" x14ac:dyDescent="0.25">
      <c r="A672" s="61"/>
    </row>
    <row r="673" spans="1:1" ht="12.75" customHeight="1" x14ac:dyDescent="0.25">
      <c r="A673" s="61"/>
    </row>
    <row r="674" spans="1:1" ht="12.75" customHeight="1" x14ac:dyDescent="0.25">
      <c r="A674" s="61"/>
    </row>
    <row r="675" spans="1:1" ht="12.75" customHeight="1" x14ac:dyDescent="0.25">
      <c r="A675" s="61"/>
    </row>
    <row r="676" spans="1:1" ht="12.75" customHeight="1" x14ac:dyDescent="0.25">
      <c r="A676" s="61"/>
    </row>
    <row r="677" spans="1:1" ht="12.75" customHeight="1" x14ac:dyDescent="0.25">
      <c r="A677" s="61"/>
    </row>
    <row r="678" spans="1:1" ht="12.75" customHeight="1" x14ac:dyDescent="0.25">
      <c r="A678" s="61"/>
    </row>
    <row r="679" spans="1:1" ht="12.75" customHeight="1" x14ac:dyDescent="0.25">
      <c r="A679" s="61"/>
    </row>
    <row r="680" spans="1:1" ht="12.75" customHeight="1" x14ac:dyDescent="0.25">
      <c r="A680" s="61"/>
    </row>
    <row r="681" spans="1:1" ht="12.75" customHeight="1" x14ac:dyDescent="0.25">
      <c r="A681" s="61"/>
    </row>
    <row r="682" spans="1:1" ht="12.75" customHeight="1" x14ac:dyDescent="0.25">
      <c r="A682" s="61"/>
    </row>
    <row r="683" spans="1:1" ht="12.75" customHeight="1" x14ac:dyDescent="0.25">
      <c r="A683" s="61"/>
    </row>
    <row r="684" spans="1:1" ht="12.75" customHeight="1" x14ac:dyDescent="0.25">
      <c r="A684" s="61"/>
    </row>
    <row r="685" spans="1:1" ht="12.75" customHeight="1" x14ac:dyDescent="0.25">
      <c r="A685" s="61"/>
    </row>
    <row r="686" spans="1:1" ht="12.75" customHeight="1" x14ac:dyDescent="0.25">
      <c r="A686" s="61"/>
    </row>
    <row r="687" spans="1:1" ht="12.75" customHeight="1" x14ac:dyDescent="0.25">
      <c r="A687" s="61"/>
    </row>
    <row r="688" spans="1:1" ht="12.75" customHeight="1" x14ac:dyDescent="0.25">
      <c r="A688" s="61"/>
    </row>
    <row r="689" spans="1:1" ht="12.75" customHeight="1" x14ac:dyDescent="0.25">
      <c r="A689" s="61"/>
    </row>
    <row r="690" spans="1:1" ht="12.75" customHeight="1" x14ac:dyDescent="0.25">
      <c r="A690" s="61"/>
    </row>
    <row r="691" spans="1:1" ht="12.75" customHeight="1" x14ac:dyDescent="0.25">
      <c r="A691" s="61"/>
    </row>
    <row r="692" spans="1:1" ht="12.75" customHeight="1" x14ac:dyDescent="0.25">
      <c r="A692" s="61"/>
    </row>
    <row r="693" spans="1:1" ht="12.75" customHeight="1" x14ac:dyDescent="0.25">
      <c r="A693" s="61"/>
    </row>
    <row r="694" spans="1:1" ht="12.75" customHeight="1" x14ac:dyDescent="0.25">
      <c r="A694" s="61"/>
    </row>
    <row r="695" spans="1:1" ht="12.75" customHeight="1" x14ac:dyDescent="0.25">
      <c r="A695" s="61"/>
    </row>
    <row r="696" spans="1:1" ht="12.75" customHeight="1" x14ac:dyDescent="0.25">
      <c r="A696" s="61"/>
    </row>
    <row r="697" spans="1:1" ht="12.75" customHeight="1" x14ac:dyDescent="0.25">
      <c r="A697" s="61"/>
    </row>
    <row r="698" spans="1:1" ht="12.75" customHeight="1" x14ac:dyDescent="0.25">
      <c r="A698" s="61"/>
    </row>
    <row r="699" spans="1:1" ht="12.75" customHeight="1" x14ac:dyDescent="0.25">
      <c r="A699" s="61"/>
    </row>
    <row r="700" spans="1:1" ht="12.75" customHeight="1" x14ac:dyDescent="0.25">
      <c r="A700" s="61"/>
    </row>
    <row r="701" spans="1:1" ht="12.75" customHeight="1" x14ac:dyDescent="0.25">
      <c r="A701" s="61"/>
    </row>
    <row r="702" spans="1:1" ht="12.75" customHeight="1" x14ac:dyDescent="0.25">
      <c r="A702" s="61"/>
    </row>
    <row r="703" spans="1:1" ht="12.75" customHeight="1" x14ac:dyDescent="0.25">
      <c r="A703" s="61"/>
    </row>
    <row r="704" spans="1:1" ht="12.75" customHeight="1" x14ac:dyDescent="0.25">
      <c r="A704" s="61"/>
    </row>
    <row r="705" spans="1:1" ht="12.75" customHeight="1" x14ac:dyDescent="0.25">
      <c r="A705" s="61"/>
    </row>
    <row r="706" spans="1:1" ht="12.75" customHeight="1" x14ac:dyDescent="0.25">
      <c r="A706" s="61"/>
    </row>
    <row r="707" spans="1:1" ht="12.75" customHeight="1" x14ac:dyDescent="0.25">
      <c r="A707" s="61"/>
    </row>
    <row r="708" spans="1:1" ht="12.75" customHeight="1" x14ac:dyDescent="0.25">
      <c r="A708" s="61"/>
    </row>
    <row r="709" spans="1:1" ht="12.75" customHeight="1" x14ac:dyDescent="0.25">
      <c r="A709" s="61"/>
    </row>
    <row r="710" spans="1:1" ht="12.75" customHeight="1" x14ac:dyDescent="0.25">
      <c r="A710" s="61"/>
    </row>
    <row r="711" spans="1:1" ht="12.75" customHeight="1" x14ac:dyDescent="0.25">
      <c r="A711" s="61"/>
    </row>
    <row r="712" spans="1:1" ht="12.75" customHeight="1" x14ac:dyDescent="0.25">
      <c r="A712" s="61"/>
    </row>
    <row r="713" spans="1:1" ht="12.75" customHeight="1" x14ac:dyDescent="0.25">
      <c r="A713" s="61"/>
    </row>
    <row r="714" spans="1:1" ht="12.75" customHeight="1" x14ac:dyDescent="0.25">
      <c r="A714" s="61"/>
    </row>
    <row r="715" spans="1:1" ht="12.75" customHeight="1" x14ac:dyDescent="0.25">
      <c r="A715" s="61"/>
    </row>
    <row r="716" spans="1:1" ht="12.75" customHeight="1" x14ac:dyDescent="0.25">
      <c r="A716" s="61"/>
    </row>
    <row r="717" spans="1:1" ht="12.75" customHeight="1" x14ac:dyDescent="0.25">
      <c r="A717" s="61"/>
    </row>
    <row r="718" spans="1:1" ht="12.75" customHeight="1" x14ac:dyDescent="0.25">
      <c r="A718" s="61"/>
    </row>
    <row r="719" spans="1:1" ht="12.75" customHeight="1" x14ac:dyDescent="0.25">
      <c r="A719" s="61"/>
    </row>
    <row r="720" spans="1:1" ht="12.75" customHeight="1" x14ac:dyDescent="0.25">
      <c r="A720" s="61"/>
    </row>
    <row r="721" spans="1:1" ht="12.75" customHeight="1" x14ac:dyDescent="0.25">
      <c r="A721" s="61"/>
    </row>
    <row r="722" spans="1:1" ht="12.75" customHeight="1" x14ac:dyDescent="0.25">
      <c r="A722" s="61"/>
    </row>
    <row r="723" spans="1:1" ht="12.75" customHeight="1" x14ac:dyDescent="0.25">
      <c r="A723" s="61"/>
    </row>
    <row r="724" spans="1:1" ht="12.75" customHeight="1" x14ac:dyDescent="0.25">
      <c r="A724" s="61"/>
    </row>
    <row r="725" spans="1:1" ht="12.75" customHeight="1" x14ac:dyDescent="0.25">
      <c r="A725" s="61"/>
    </row>
    <row r="726" spans="1:1" ht="12.75" customHeight="1" x14ac:dyDescent="0.25">
      <c r="A726" s="61"/>
    </row>
    <row r="727" spans="1:1" ht="12.75" customHeight="1" x14ac:dyDescent="0.25">
      <c r="A727" s="61"/>
    </row>
    <row r="728" spans="1:1" ht="12.75" customHeight="1" x14ac:dyDescent="0.25">
      <c r="A728" s="61"/>
    </row>
    <row r="729" spans="1:1" ht="12.75" customHeight="1" x14ac:dyDescent="0.25">
      <c r="A729" s="61"/>
    </row>
    <row r="730" spans="1:1" ht="12.75" customHeight="1" x14ac:dyDescent="0.25">
      <c r="A730" s="61"/>
    </row>
    <row r="731" spans="1:1" ht="12.75" customHeight="1" x14ac:dyDescent="0.25">
      <c r="A731" s="61"/>
    </row>
    <row r="732" spans="1:1" ht="12.75" customHeight="1" x14ac:dyDescent="0.25">
      <c r="A732" s="61"/>
    </row>
    <row r="733" spans="1:1" ht="12.75" customHeight="1" x14ac:dyDescent="0.25">
      <c r="A733" s="61"/>
    </row>
    <row r="734" spans="1:1" ht="12.75" customHeight="1" x14ac:dyDescent="0.25">
      <c r="A734" s="61"/>
    </row>
    <row r="735" spans="1:1" ht="12.75" customHeight="1" x14ac:dyDescent="0.25">
      <c r="A735" s="61"/>
    </row>
    <row r="736" spans="1:1" ht="12.75" customHeight="1" x14ac:dyDescent="0.25">
      <c r="A736" s="61"/>
    </row>
    <row r="737" spans="1:1" ht="12.75" customHeight="1" x14ac:dyDescent="0.25">
      <c r="A737" s="61"/>
    </row>
    <row r="738" spans="1:1" ht="12.75" customHeight="1" x14ac:dyDescent="0.25">
      <c r="A738" s="61"/>
    </row>
    <row r="739" spans="1:1" ht="12.75" customHeight="1" x14ac:dyDescent="0.25">
      <c r="A739" s="61"/>
    </row>
    <row r="740" spans="1:1" ht="12.75" customHeight="1" x14ac:dyDescent="0.25">
      <c r="A740" s="61"/>
    </row>
    <row r="741" spans="1:1" ht="12.75" customHeight="1" x14ac:dyDescent="0.25">
      <c r="A741" s="61"/>
    </row>
    <row r="742" spans="1:1" ht="12.75" customHeight="1" x14ac:dyDescent="0.25">
      <c r="A742" s="61"/>
    </row>
    <row r="743" spans="1:1" ht="12.75" customHeight="1" x14ac:dyDescent="0.25">
      <c r="A743" s="61"/>
    </row>
    <row r="744" spans="1:1" ht="12.75" customHeight="1" x14ac:dyDescent="0.25">
      <c r="A744" s="61"/>
    </row>
    <row r="745" spans="1:1" ht="12.75" customHeight="1" x14ac:dyDescent="0.25">
      <c r="A745" s="61"/>
    </row>
    <row r="746" spans="1:1" ht="12.75" customHeight="1" x14ac:dyDescent="0.25">
      <c r="A746" s="61"/>
    </row>
    <row r="747" spans="1:1" ht="12.75" customHeight="1" x14ac:dyDescent="0.25">
      <c r="A747" s="61"/>
    </row>
    <row r="748" spans="1:1" ht="12.75" customHeight="1" x14ac:dyDescent="0.25">
      <c r="A748" s="61"/>
    </row>
    <row r="749" spans="1:1" ht="12.75" customHeight="1" x14ac:dyDescent="0.25">
      <c r="A749" s="61"/>
    </row>
    <row r="750" spans="1:1" ht="12.75" customHeight="1" x14ac:dyDescent="0.25">
      <c r="A750" s="61"/>
    </row>
    <row r="751" spans="1:1" ht="12.75" customHeight="1" x14ac:dyDescent="0.25">
      <c r="A751" s="61"/>
    </row>
    <row r="752" spans="1:1" ht="12.75" customHeight="1" x14ac:dyDescent="0.25">
      <c r="A752" s="61"/>
    </row>
    <row r="753" spans="1:1" ht="12.75" customHeight="1" x14ac:dyDescent="0.25">
      <c r="A753" s="61"/>
    </row>
    <row r="754" spans="1:1" ht="12.75" customHeight="1" x14ac:dyDescent="0.25">
      <c r="A754" s="61"/>
    </row>
    <row r="755" spans="1:1" ht="12.75" customHeight="1" x14ac:dyDescent="0.25">
      <c r="A755" s="61"/>
    </row>
    <row r="756" spans="1:1" ht="12.75" customHeight="1" x14ac:dyDescent="0.25">
      <c r="A756" s="61"/>
    </row>
    <row r="757" spans="1:1" ht="12.75" customHeight="1" x14ac:dyDescent="0.25">
      <c r="A757" s="61"/>
    </row>
    <row r="758" spans="1:1" ht="12.75" customHeight="1" x14ac:dyDescent="0.25">
      <c r="A758" s="61"/>
    </row>
    <row r="759" spans="1:1" ht="12.75" customHeight="1" x14ac:dyDescent="0.25">
      <c r="A759" s="61"/>
    </row>
    <row r="760" spans="1:1" ht="12.75" customHeight="1" x14ac:dyDescent="0.25">
      <c r="A760" s="61"/>
    </row>
    <row r="761" spans="1:1" ht="12.75" customHeight="1" x14ac:dyDescent="0.25">
      <c r="A761" s="61"/>
    </row>
    <row r="762" spans="1:1" ht="12.75" customHeight="1" x14ac:dyDescent="0.25">
      <c r="A762" s="61"/>
    </row>
    <row r="763" spans="1:1" ht="12.75" customHeight="1" x14ac:dyDescent="0.25">
      <c r="A763" s="61"/>
    </row>
    <row r="764" spans="1:1" ht="12.75" customHeight="1" x14ac:dyDescent="0.25">
      <c r="A764" s="61"/>
    </row>
    <row r="765" spans="1:1" ht="12.75" customHeight="1" x14ac:dyDescent="0.25">
      <c r="A765" s="61"/>
    </row>
    <row r="766" spans="1:1" ht="12.75" customHeight="1" x14ac:dyDescent="0.25">
      <c r="A766" s="61"/>
    </row>
    <row r="767" spans="1:1" ht="12.75" customHeight="1" x14ac:dyDescent="0.25">
      <c r="A767" s="61"/>
    </row>
    <row r="768" spans="1:1" ht="12.75" customHeight="1" x14ac:dyDescent="0.25">
      <c r="A768" s="61"/>
    </row>
    <row r="769" spans="1:1" ht="12.75" customHeight="1" x14ac:dyDescent="0.25">
      <c r="A769" s="61"/>
    </row>
    <row r="770" spans="1:1" ht="12.75" customHeight="1" x14ac:dyDescent="0.25">
      <c r="A770" s="61"/>
    </row>
    <row r="771" spans="1:1" ht="12.75" customHeight="1" x14ac:dyDescent="0.25">
      <c r="A771" s="61"/>
    </row>
    <row r="772" spans="1:1" ht="12.75" customHeight="1" x14ac:dyDescent="0.25">
      <c r="A772" s="61"/>
    </row>
    <row r="773" spans="1:1" ht="12.75" customHeight="1" x14ac:dyDescent="0.25">
      <c r="A773" s="61"/>
    </row>
    <row r="774" spans="1:1" ht="12.75" customHeight="1" x14ac:dyDescent="0.25">
      <c r="A774" s="61"/>
    </row>
    <row r="775" spans="1:1" ht="12.75" customHeight="1" x14ac:dyDescent="0.25">
      <c r="A775" s="61"/>
    </row>
    <row r="776" spans="1:1" ht="12.75" customHeight="1" x14ac:dyDescent="0.25">
      <c r="A776" s="61"/>
    </row>
    <row r="777" spans="1:1" ht="12.75" customHeight="1" x14ac:dyDescent="0.25">
      <c r="A777" s="61"/>
    </row>
    <row r="778" spans="1:1" ht="12.75" customHeight="1" x14ac:dyDescent="0.25">
      <c r="A778" s="61"/>
    </row>
    <row r="779" spans="1:1" ht="12.75" customHeight="1" x14ac:dyDescent="0.25">
      <c r="A779" s="61"/>
    </row>
    <row r="780" spans="1:1" ht="12.75" customHeight="1" x14ac:dyDescent="0.25">
      <c r="A780" s="61"/>
    </row>
    <row r="781" spans="1:1" ht="12.75" customHeight="1" x14ac:dyDescent="0.25">
      <c r="A781" s="61"/>
    </row>
    <row r="782" spans="1:1" ht="12.75" customHeight="1" x14ac:dyDescent="0.25">
      <c r="A782" s="61"/>
    </row>
    <row r="783" spans="1:1" ht="12.75" customHeight="1" x14ac:dyDescent="0.25">
      <c r="A783" s="61"/>
    </row>
    <row r="784" spans="1:1" ht="12.75" customHeight="1" x14ac:dyDescent="0.25">
      <c r="A784" s="61"/>
    </row>
    <row r="785" spans="1:1" ht="12.75" customHeight="1" x14ac:dyDescent="0.25">
      <c r="A785" s="61"/>
    </row>
    <row r="786" spans="1:1" ht="12.75" customHeight="1" x14ac:dyDescent="0.25">
      <c r="A786" s="61"/>
    </row>
    <row r="787" spans="1:1" ht="12.75" customHeight="1" x14ac:dyDescent="0.25">
      <c r="A787" s="61"/>
    </row>
    <row r="788" spans="1:1" ht="12.75" customHeight="1" x14ac:dyDescent="0.25">
      <c r="A788" s="61"/>
    </row>
    <row r="789" spans="1:1" ht="12.75" customHeight="1" x14ac:dyDescent="0.25">
      <c r="A789" s="61"/>
    </row>
    <row r="790" spans="1:1" ht="12.75" customHeight="1" x14ac:dyDescent="0.25">
      <c r="A790" s="61"/>
    </row>
    <row r="791" spans="1:1" ht="12.75" customHeight="1" x14ac:dyDescent="0.25">
      <c r="A791" s="61"/>
    </row>
    <row r="792" spans="1:1" ht="12.75" customHeight="1" x14ac:dyDescent="0.25">
      <c r="A792" s="61"/>
    </row>
    <row r="793" spans="1:1" ht="12.75" customHeight="1" x14ac:dyDescent="0.25">
      <c r="A793" s="61"/>
    </row>
    <row r="794" spans="1:1" ht="12.75" customHeight="1" x14ac:dyDescent="0.25">
      <c r="A794" s="61"/>
    </row>
    <row r="795" spans="1:1" ht="12.75" customHeight="1" x14ac:dyDescent="0.25">
      <c r="A795" s="61"/>
    </row>
    <row r="796" spans="1:1" ht="12.75" customHeight="1" x14ac:dyDescent="0.25">
      <c r="A796" s="61"/>
    </row>
    <row r="797" spans="1:1" ht="12.75" customHeight="1" x14ac:dyDescent="0.25">
      <c r="A797" s="61"/>
    </row>
    <row r="798" spans="1:1" ht="12.75" customHeight="1" x14ac:dyDescent="0.25">
      <c r="A798" s="61"/>
    </row>
    <row r="799" spans="1:1" ht="12.75" customHeight="1" x14ac:dyDescent="0.25">
      <c r="A799" s="61"/>
    </row>
    <row r="800" spans="1:1" ht="12.75" customHeight="1" x14ac:dyDescent="0.25">
      <c r="A800" s="61"/>
    </row>
    <row r="801" spans="1:1" ht="12.75" customHeight="1" x14ac:dyDescent="0.25">
      <c r="A801" s="61"/>
    </row>
    <row r="802" spans="1:1" ht="12.75" customHeight="1" x14ac:dyDescent="0.25">
      <c r="A802" s="61"/>
    </row>
    <row r="803" spans="1:1" ht="12.75" customHeight="1" x14ac:dyDescent="0.25">
      <c r="A803" s="61"/>
    </row>
    <row r="804" spans="1:1" ht="12.75" customHeight="1" x14ac:dyDescent="0.25">
      <c r="A804" s="61"/>
    </row>
    <row r="805" spans="1:1" ht="12.75" customHeight="1" x14ac:dyDescent="0.25">
      <c r="A805" s="61"/>
    </row>
    <row r="806" spans="1:1" ht="12.75" customHeight="1" x14ac:dyDescent="0.25">
      <c r="A806" s="61"/>
    </row>
    <row r="807" spans="1:1" ht="12.75" customHeight="1" x14ac:dyDescent="0.25">
      <c r="A807" s="61"/>
    </row>
    <row r="808" spans="1:1" ht="12.75" customHeight="1" x14ac:dyDescent="0.25">
      <c r="A808" s="61"/>
    </row>
    <row r="809" spans="1:1" ht="12.75" customHeight="1" x14ac:dyDescent="0.25">
      <c r="A809" s="61"/>
    </row>
    <row r="810" spans="1:1" ht="12.75" customHeight="1" x14ac:dyDescent="0.25">
      <c r="A810" s="61"/>
    </row>
    <row r="811" spans="1:1" ht="12.75" customHeight="1" x14ac:dyDescent="0.25">
      <c r="A811" s="61"/>
    </row>
    <row r="812" spans="1:1" ht="12.75" customHeight="1" x14ac:dyDescent="0.25">
      <c r="A812" s="61"/>
    </row>
    <row r="813" spans="1:1" ht="12.75" customHeight="1" x14ac:dyDescent="0.25">
      <c r="A813" s="61"/>
    </row>
    <row r="814" spans="1:1" ht="12.75" customHeight="1" x14ac:dyDescent="0.25">
      <c r="A814" s="61"/>
    </row>
    <row r="815" spans="1:1" ht="12.75" customHeight="1" x14ac:dyDescent="0.25">
      <c r="A815" s="61"/>
    </row>
    <row r="816" spans="1:1" ht="12.75" customHeight="1" x14ac:dyDescent="0.25">
      <c r="A816" s="61"/>
    </row>
    <row r="817" spans="1:1" ht="12.75" customHeight="1" x14ac:dyDescent="0.25">
      <c r="A817" s="61"/>
    </row>
    <row r="818" spans="1:1" ht="12.75" customHeight="1" x14ac:dyDescent="0.25">
      <c r="A818" s="61"/>
    </row>
    <row r="819" spans="1:1" ht="12.75" customHeight="1" x14ac:dyDescent="0.25">
      <c r="A819" s="61"/>
    </row>
    <row r="820" spans="1:1" ht="12.75" customHeight="1" x14ac:dyDescent="0.25">
      <c r="A820" s="61"/>
    </row>
    <row r="821" spans="1:1" ht="12.75" customHeight="1" x14ac:dyDescent="0.25">
      <c r="A821" s="61"/>
    </row>
    <row r="822" spans="1:1" ht="12.75" customHeight="1" x14ac:dyDescent="0.25">
      <c r="A822" s="61"/>
    </row>
    <row r="823" spans="1:1" ht="12.75" customHeight="1" x14ac:dyDescent="0.25">
      <c r="A823" s="61"/>
    </row>
    <row r="824" spans="1:1" ht="12.75" customHeight="1" x14ac:dyDescent="0.25">
      <c r="A824" s="61"/>
    </row>
    <row r="825" spans="1:1" ht="12.75" customHeight="1" x14ac:dyDescent="0.25">
      <c r="A825" s="61"/>
    </row>
    <row r="826" spans="1:1" ht="12.75" customHeight="1" x14ac:dyDescent="0.25">
      <c r="A826" s="61"/>
    </row>
    <row r="827" spans="1:1" ht="12.75" customHeight="1" x14ac:dyDescent="0.25">
      <c r="A827" s="61"/>
    </row>
    <row r="828" spans="1:1" ht="12.75" customHeight="1" x14ac:dyDescent="0.25">
      <c r="A828" s="61"/>
    </row>
    <row r="829" spans="1:1" ht="12.75" customHeight="1" x14ac:dyDescent="0.25">
      <c r="A829" s="61"/>
    </row>
    <row r="830" spans="1:1" ht="12.75" customHeight="1" x14ac:dyDescent="0.25">
      <c r="A830" s="61"/>
    </row>
    <row r="831" spans="1:1" ht="12.75" customHeight="1" x14ac:dyDescent="0.25">
      <c r="A831" s="61"/>
    </row>
    <row r="832" spans="1:1" ht="12.75" customHeight="1" x14ac:dyDescent="0.25">
      <c r="A832" s="61"/>
    </row>
    <row r="833" spans="1:1" ht="12.75" customHeight="1" x14ac:dyDescent="0.25">
      <c r="A833" s="61"/>
    </row>
    <row r="834" spans="1:1" ht="12.75" customHeight="1" x14ac:dyDescent="0.25">
      <c r="A834" s="61"/>
    </row>
    <row r="835" spans="1:1" ht="12.75" customHeight="1" x14ac:dyDescent="0.25">
      <c r="A835" s="61"/>
    </row>
    <row r="836" spans="1:1" ht="12.75" customHeight="1" x14ac:dyDescent="0.25">
      <c r="A836" s="61"/>
    </row>
    <row r="837" spans="1:1" ht="12.75" customHeight="1" x14ac:dyDescent="0.25">
      <c r="A837" s="61"/>
    </row>
    <row r="838" spans="1:1" ht="12.75" customHeight="1" x14ac:dyDescent="0.25">
      <c r="A838" s="61"/>
    </row>
    <row r="839" spans="1:1" ht="12.75" customHeight="1" x14ac:dyDescent="0.25">
      <c r="A839" s="61"/>
    </row>
    <row r="840" spans="1:1" ht="12.75" customHeight="1" x14ac:dyDescent="0.25">
      <c r="A840" s="61"/>
    </row>
    <row r="841" spans="1:1" ht="12.75" customHeight="1" x14ac:dyDescent="0.25">
      <c r="A841" s="61"/>
    </row>
    <row r="842" spans="1:1" ht="12.75" customHeight="1" x14ac:dyDescent="0.25">
      <c r="A842" s="61"/>
    </row>
    <row r="843" spans="1:1" ht="12.75" customHeight="1" x14ac:dyDescent="0.25">
      <c r="A843" s="61"/>
    </row>
    <row r="844" spans="1:1" ht="12.75" customHeight="1" x14ac:dyDescent="0.25">
      <c r="A844" s="61"/>
    </row>
    <row r="845" spans="1:1" ht="12.75" customHeight="1" x14ac:dyDescent="0.25">
      <c r="A845" s="61"/>
    </row>
    <row r="846" spans="1:1" ht="12.75" customHeight="1" x14ac:dyDescent="0.25">
      <c r="A846" s="61"/>
    </row>
    <row r="847" spans="1:1" ht="12.75" customHeight="1" x14ac:dyDescent="0.25">
      <c r="A847" s="61"/>
    </row>
    <row r="848" spans="1:1" ht="12.75" customHeight="1" x14ac:dyDescent="0.25">
      <c r="A848" s="61"/>
    </row>
    <row r="849" spans="1:1" ht="12.75" customHeight="1" x14ac:dyDescent="0.25">
      <c r="A849" s="61"/>
    </row>
    <row r="850" spans="1:1" ht="12.75" customHeight="1" x14ac:dyDescent="0.25">
      <c r="A850" s="61"/>
    </row>
    <row r="851" spans="1:1" ht="12.75" customHeight="1" x14ac:dyDescent="0.25">
      <c r="A851" s="61"/>
    </row>
    <row r="852" spans="1:1" ht="12.75" customHeight="1" x14ac:dyDescent="0.25">
      <c r="A852" s="61"/>
    </row>
    <row r="853" spans="1:1" ht="12.75" customHeight="1" x14ac:dyDescent="0.25">
      <c r="A853" s="61"/>
    </row>
    <row r="854" spans="1:1" ht="12.75" customHeight="1" x14ac:dyDescent="0.25">
      <c r="A854" s="61"/>
    </row>
    <row r="855" spans="1:1" ht="12.75" customHeight="1" x14ac:dyDescent="0.25">
      <c r="A855" s="61"/>
    </row>
    <row r="856" spans="1:1" ht="12.75" customHeight="1" x14ac:dyDescent="0.25">
      <c r="A856" s="61"/>
    </row>
    <row r="857" spans="1:1" ht="12.75" customHeight="1" x14ac:dyDescent="0.25">
      <c r="A857" s="61"/>
    </row>
    <row r="858" spans="1:1" ht="12.75" customHeight="1" x14ac:dyDescent="0.25">
      <c r="A858" s="61"/>
    </row>
    <row r="859" spans="1:1" ht="12.75" customHeight="1" x14ac:dyDescent="0.25">
      <c r="A859" s="61"/>
    </row>
    <row r="860" spans="1:1" ht="12.75" customHeight="1" x14ac:dyDescent="0.25">
      <c r="A860" s="61"/>
    </row>
    <row r="861" spans="1:1" ht="12.75" customHeight="1" x14ac:dyDescent="0.25">
      <c r="A861" s="61"/>
    </row>
    <row r="862" spans="1:1" ht="12.75" customHeight="1" x14ac:dyDescent="0.25">
      <c r="A862" s="61"/>
    </row>
    <row r="863" spans="1:1" ht="12.75" customHeight="1" x14ac:dyDescent="0.25">
      <c r="A863" s="61"/>
    </row>
    <row r="864" spans="1:1" ht="12.75" customHeight="1" x14ac:dyDescent="0.25">
      <c r="A864" s="61"/>
    </row>
    <row r="865" spans="1:1" ht="12.75" customHeight="1" x14ac:dyDescent="0.25">
      <c r="A865" s="61"/>
    </row>
    <row r="866" spans="1:1" ht="12.75" customHeight="1" x14ac:dyDescent="0.25">
      <c r="A866" s="61"/>
    </row>
    <row r="867" spans="1:1" ht="12.75" customHeight="1" x14ac:dyDescent="0.25">
      <c r="A867" s="61"/>
    </row>
    <row r="868" spans="1:1" ht="12.75" customHeight="1" x14ac:dyDescent="0.25">
      <c r="A868" s="61"/>
    </row>
    <row r="869" spans="1:1" ht="12.75" customHeight="1" x14ac:dyDescent="0.25">
      <c r="A869" s="61"/>
    </row>
    <row r="870" spans="1:1" ht="12.75" customHeight="1" x14ac:dyDescent="0.25">
      <c r="A870" s="61"/>
    </row>
    <row r="871" spans="1:1" ht="12.75" customHeight="1" x14ac:dyDescent="0.25">
      <c r="A871" s="61"/>
    </row>
    <row r="872" spans="1:1" ht="12.75" customHeight="1" x14ac:dyDescent="0.25">
      <c r="A872" s="61"/>
    </row>
    <row r="873" spans="1:1" ht="12.75" customHeight="1" x14ac:dyDescent="0.25">
      <c r="A873" s="61"/>
    </row>
    <row r="874" spans="1:1" ht="12.75" customHeight="1" x14ac:dyDescent="0.25">
      <c r="A874" s="61"/>
    </row>
    <row r="875" spans="1:1" ht="12.75" customHeight="1" x14ac:dyDescent="0.25">
      <c r="A875" s="61"/>
    </row>
    <row r="876" spans="1:1" ht="12.75" customHeight="1" x14ac:dyDescent="0.25">
      <c r="A876" s="61"/>
    </row>
    <row r="877" spans="1:1" ht="12.75" customHeight="1" x14ac:dyDescent="0.25">
      <c r="A877" s="61"/>
    </row>
    <row r="878" spans="1:1" ht="12.75" customHeight="1" x14ac:dyDescent="0.25">
      <c r="A878" s="61"/>
    </row>
    <row r="879" spans="1:1" ht="12.75" customHeight="1" x14ac:dyDescent="0.25">
      <c r="A879" s="61"/>
    </row>
    <row r="880" spans="1:1" ht="12.75" customHeight="1" x14ac:dyDescent="0.25">
      <c r="A880" s="61"/>
    </row>
    <row r="881" spans="1:1" ht="12.75" customHeight="1" x14ac:dyDescent="0.25">
      <c r="A881" s="61"/>
    </row>
    <row r="882" spans="1:1" ht="12.75" customHeight="1" x14ac:dyDescent="0.25">
      <c r="A882" s="61"/>
    </row>
    <row r="883" spans="1:1" ht="12.75" customHeight="1" x14ac:dyDescent="0.25">
      <c r="A883" s="61"/>
    </row>
    <row r="884" spans="1:1" ht="12.75" customHeight="1" x14ac:dyDescent="0.25">
      <c r="A884" s="61"/>
    </row>
    <row r="885" spans="1:1" ht="12.75" customHeight="1" x14ac:dyDescent="0.25">
      <c r="A885" s="61"/>
    </row>
    <row r="886" spans="1:1" ht="12.75" customHeight="1" x14ac:dyDescent="0.25">
      <c r="A886" s="61"/>
    </row>
    <row r="887" spans="1:1" ht="12.75" customHeight="1" x14ac:dyDescent="0.25">
      <c r="A887" s="61"/>
    </row>
    <row r="888" spans="1:1" ht="12.75" customHeight="1" x14ac:dyDescent="0.25">
      <c r="A888" s="61"/>
    </row>
    <row r="889" spans="1:1" ht="12.75" customHeight="1" x14ac:dyDescent="0.25">
      <c r="A889" s="61"/>
    </row>
    <row r="890" spans="1:1" ht="12.75" customHeight="1" x14ac:dyDescent="0.25">
      <c r="A890" s="61"/>
    </row>
    <row r="891" spans="1:1" ht="12.75" customHeight="1" x14ac:dyDescent="0.25">
      <c r="A891" s="61"/>
    </row>
    <row r="892" spans="1:1" ht="12.75" customHeight="1" x14ac:dyDescent="0.25">
      <c r="A892" s="61"/>
    </row>
    <row r="893" spans="1:1" ht="12.75" customHeight="1" x14ac:dyDescent="0.25">
      <c r="A893" s="61"/>
    </row>
    <row r="894" spans="1:1" ht="12.75" customHeight="1" x14ac:dyDescent="0.25">
      <c r="A894" s="61"/>
    </row>
    <row r="895" spans="1:1" ht="12.75" customHeight="1" x14ac:dyDescent="0.25">
      <c r="A895" s="61"/>
    </row>
    <row r="896" spans="1:1" ht="12.75" customHeight="1" x14ac:dyDescent="0.25">
      <c r="A896" s="61"/>
    </row>
    <row r="897" spans="1:1" ht="12.75" customHeight="1" x14ac:dyDescent="0.25">
      <c r="A897" s="61"/>
    </row>
    <row r="898" spans="1:1" ht="12.75" customHeight="1" x14ac:dyDescent="0.25">
      <c r="A898" s="61"/>
    </row>
    <row r="899" spans="1:1" ht="12.75" customHeight="1" x14ac:dyDescent="0.25">
      <c r="A899" s="61"/>
    </row>
    <row r="900" spans="1:1" ht="12.75" customHeight="1" x14ac:dyDescent="0.25">
      <c r="A900" s="61"/>
    </row>
    <row r="901" spans="1:1" ht="12.75" customHeight="1" x14ac:dyDescent="0.25">
      <c r="A901" s="61"/>
    </row>
    <row r="902" spans="1:1" ht="12.75" customHeight="1" x14ac:dyDescent="0.25">
      <c r="A902" s="61"/>
    </row>
    <row r="903" spans="1:1" ht="12.75" customHeight="1" x14ac:dyDescent="0.25">
      <c r="A903" s="61"/>
    </row>
    <row r="904" spans="1:1" ht="12.75" customHeight="1" x14ac:dyDescent="0.25">
      <c r="A904" s="61"/>
    </row>
    <row r="905" spans="1:1" ht="12.75" customHeight="1" x14ac:dyDescent="0.25">
      <c r="A905" s="61"/>
    </row>
    <row r="906" spans="1:1" ht="12.75" customHeight="1" x14ac:dyDescent="0.25">
      <c r="A906" s="61"/>
    </row>
    <row r="907" spans="1:1" ht="12.75" customHeight="1" x14ac:dyDescent="0.25">
      <c r="A907" s="61"/>
    </row>
    <row r="908" spans="1:1" ht="12.75" customHeight="1" x14ac:dyDescent="0.25">
      <c r="A908" s="61"/>
    </row>
    <row r="909" spans="1:1" ht="12.75" customHeight="1" x14ac:dyDescent="0.25">
      <c r="A909" s="61"/>
    </row>
    <row r="910" spans="1:1" ht="12.75" customHeight="1" x14ac:dyDescent="0.25">
      <c r="A910" s="61"/>
    </row>
    <row r="911" spans="1:1" ht="12.75" customHeight="1" x14ac:dyDescent="0.25">
      <c r="A911" s="61"/>
    </row>
    <row r="912" spans="1:1" ht="12.75" customHeight="1" x14ac:dyDescent="0.25">
      <c r="A912" s="61"/>
    </row>
    <row r="913" spans="1:1" ht="12.75" customHeight="1" x14ac:dyDescent="0.25">
      <c r="A913" s="61"/>
    </row>
    <row r="914" spans="1:1" ht="12.75" customHeight="1" x14ac:dyDescent="0.25">
      <c r="A914" s="61"/>
    </row>
    <row r="915" spans="1:1" ht="12.75" customHeight="1" x14ac:dyDescent="0.25">
      <c r="A915" s="61"/>
    </row>
    <row r="916" spans="1:1" ht="12.75" customHeight="1" x14ac:dyDescent="0.25">
      <c r="A916" s="61"/>
    </row>
    <row r="917" spans="1:1" ht="12.75" customHeight="1" x14ac:dyDescent="0.25">
      <c r="A917" s="61"/>
    </row>
    <row r="918" spans="1:1" ht="12.75" customHeight="1" x14ac:dyDescent="0.25">
      <c r="A918" s="61"/>
    </row>
    <row r="919" spans="1:1" ht="12.75" customHeight="1" x14ac:dyDescent="0.25">
      <c r="A919" s="61"/>
    </row>
    <row r="920" spans="1:1" ht="12.75" customHeight="1" x14ac:dyDescent="0.25">
      <c r="A920" s="61"/>
    </row>
    <row r="921" spans="1:1" ht="12.75" customHeight="1" x14ac:dyDescent="0.25">
      <c r="A921" s="61"/>
    </row>
    <row r="922" spans="1:1" ht="12.75" customHeight="1" x14ac:dyDescent="0.25">
      <c r="A922" s="61"/>
    </row>
    <row r="923" spans="1:1" ht="12.75" customHeight="1" x14ac:dyDescent="0.25">
      <c r="A923" s="61"/>
    </row>
    <row r="924" spans="1:1" ht="12.75" customHeight="1" x14ac:dyDescent="0.25">
      <c r="A924" s="61"/>
    </row>
    <row r="925" spans="1:1" ht="12.75" customHeight="1" x14ac:dyDescent="0.25">
      <c r="A925" s="61"/>
    </row>
    <row r="926" spans="1:1" ht="12.75" customHeight="1" x14ac:dyDescent="0.25">
      <c r="A926" s="61"/>
    </row>
    <row r="927" spans="1:1" ht="12.75" customHeight="1" x14ac:dyDescent="0.25">
      <c r="A927" s="61"/>
    </row>
    <row r="928" spans="1:1" ht="12.75" customHeight="1" x14ac:dyDescent="0.25">
      <c r="A928" s="61"/>
    </row>
    <row r="929" spans="1:1" ht="12.75" customHeight="1" x14ac:dyDescent="0.25">
      <c r="A929" s="61"/>
    </row>
    <row r="930" spans="1:1" ht="12.75" customHeight="1" x14ac:dyDescent="0.25">
      <c r="A930" s="61"/>
    </row>
    <row r="931" spans="1:1" ht="12.75" customHeight="1" x14ac:dyDescent="0.25">
      <c r="A931" s="61"/>
    </row>
    <row r="932" spans="1:1" ht="12.75" customHeight="1" x14ac:dyDescent="0.25">
      <c r="A932" s="61"/>
    </row>
    <row r="933" spans="1:1" ht="12.75" customHeight="1" x14ac:dyDescent="0.25">
      <c r="A933" s="61"/>
    </row>
    <row r="934" spans="1:1" ht="12.75" customHeight="1" x14ac:dyDescent="0.25">
      <c r="A934" s="61"/>
    </row>
    <row r="935" spans="1:1" ht="12.75" customHeight="1" x14ac:dyDescent="0.25">
      <c r="A935" s="61"/>
    </row>
    <row r="936" spans="1:1" ht="12.75" customHeight="1" x14ac:dyDescent="0.25">
      <c r="A936" s="61"/>
    </row>
    <row r="937" spans="1:1" ht="12.75" customHeight="1" x14ac:dyDescent="0.25">
      <c r="A937" s="61"/>
    </row>
    <row r="938" spans="1:1" ht="12.75" customHeight="1" x14ac:dyDescent="0.25">
      <c r="A938" s="61"/>
    </row>
    <row r="939" spans="1:1" ht="12.75" customHeight="1" x14ac:dyDescent="0.25">
      <c r="A939" s="61"/>
    </row>
    <row r="940" spans="1:1" ht="12.75" customHeight="1" x14ac:dyDescent="0.25">
      <c r="A940" s="61"/>
    </row>
    <row r="941" spans="1:1" ht="12.75" customHeight="1" x14ac:dyDescent="0.25">
      <c r="A941" s="61"/>
    </row>
    <row r="942" spans="1:1" ht="12.75" customHeight="1" x14ac:dyDescent="0.25">
      <c r="A942" s="61"/>
    </row>
    <row r="943" spans="1:1" ht="12.75" customHeight="1" x14ac:dyDescent="0.25">
      <c r="A943" s="61"/>
    </row>
    <row r="944" spans="1:1" ht="12.75" customHeight="1" x14ac:dyDescent="0.25">
      <c r="A944" s="61"/>
    </row>
    <row r="945" spans="1:1" ht="12.75" customHeight="1" x14ac:dyDescent="0.25">
      <c r="A945" s="61"/>
    </row>
    <row r="946" spans="1:1" ht="12.75" customHeight="1" x14ac:dyDescent="0.25">
      <c r="A946" s="61"/>
    </row>
    <row r="947" spans="1:1" ht="12.75" customHeight="1" x14ac:dyDescent="0.25">
      <c r="A947" s="61"/>
    </row>
    <row r="948" spans="1:1" ht="12.75" customHeight="1" x14ac:dyDescent="0.25">
      <c r="A948" s="61"/>
    </row>
    <row r="949" spans="1:1" ht="12.75" customHeight="1" x14ac:dyDescent="0.25">
      <c r="A949" s="61"/>
    </row>
    <row r="950" spans="1:1" ht="12.75" customHeight="1" x14ac:dyDescent="0.25">
      <c r="A950" s="61"/>
    </row>
    <row r="951" spans="1:1" ht="12.75" customHeight="1" x14ac:dyDescent="0.25">
      <c r="A951" s="61"/>
    </row>
    <row r="952" spans="1:1" ht="12.75" customHeight="1" x14ac:dyDescent="0.25">
      <c r="A952" s="61"/>
    </row>
    <row r="953" spans="1:1" ht="12.75" customHeight="1" x14ac:dyDescent="0.25">
      <c r="A953" s="61"/>
    </row>
    <row r="954" spans="1:1" ht="12.75" customHeight="1" x14ac:dyDescent="0.25">
      <c r="A954" s="61"/>
    </row>
    <row r="955" spans="1:1" ht="12.75" customHeight="1" x14ac:dyDescent="0.25">
      <c r="A955" s="61"/>
    </row>
    <row r="956" spans="1:1" ht="12.75" customHeight="1" x14ac:dyDescent="0.25">
      <c r="A956" s="61"/>
    </row>
    <row r="957" spans="1:1" ht="12.75" customHeight="1" x14ac:dyDescent="0.25">
      <c r="A957" s="61"/>
    </row>
    <row r="958" spans="1:1" ht="12.75" customHeight="1" x14ac:dyDescent="0.25">
      <c r="A958" s="61"/>
    </row>
    <row r="959" spans="1:1" ht="12.75" customHeight="1" x14ac:dyDescent="0.25">
      <c r="A959" s="61"/>
    </row>
    <row r="960" spans="1:1" ht="12.75" customHeight="1" x14ac:dyDescent="0.25">
      <c r="A960" s="61"/>
    </row>
    <row r="961" spans="1:1" ht="12.75" customHeight="1" x14ac:dyDescent="0.25">
      <c r="A961" s="61"/>
    </row>
    <row r="962" spans="1:1" ht="12.75" customHeight="1" x14ac:dyDescent="0.25">
      <c r="A962" s="61"/>
    </row>
    <row r="963" spans="1:1" ht="12.75" customHeight="1" x14ac:dyDescent="0.25">
      <c r="A963" s="61"/>
    </row>
    <row r="964" spans="1:1" ht="12.75" customHeight="1" x14ac:dyDescent="0.25">
      <c r="A964" s="61"/>
    </row>
    <row r="965" spans="1:1" ht="12.75" customHeight="1" x14ac:dyDescent="0.25">
      <c r="A965" s="61"/>
    </row>
    <row r="966" spans="1:1" ht="12.75" customHeight="1" x14ac:dyDescent="0.25">
      <c r="A966" s="61"/>
    </row>
    <row r="967" spans="1:1" ht="12.75" customHeight="1" x14ac:dyDescent="0.25">
      <c r="A967" s="61"/>
    </row>
    <row r="968" spans="1:1" ht="12.75" customHeight="1" x14ac:dyDescent="0.25">
      <c r="A968" s="61"/>
    </row>
    <row r="969" spans="1:1" ht="12.75" customHeight="1" x14ac:dyDescent="0.25">
      <c r="A969" s="61"/>
    </row>
    <row r="970" spans="1:1" ht="12.75" customHeight="1" x14ac:dyDescent="0.25">
      <c r="A970" s="61"/>
    </row>
    <row r="971" spans="1:1" ht="12.75" customHeight="1" x14ac:dyDescent="0.25">
      <c r="A971" s="61"/>
    </row>
    <row r="972" spans="1:1" ht="12.75" customHeight="1" x14ac:dyDescent="0.25">
      <c r="A972" s="61"/>
    </row>
    <row r="973" spans="1:1" ht="12.75" customHeight="1" x14ac:dyDescent="0.25">
      <c r="A973" s="61"/>
    </row>
    <row r="974" spans="1:1" ht="12.75" customHeight="1" x14ac:dyDescent="0.25">
      <c r="A974" s="61"/>
    </row>
    <row r="975" spans="1:1" ht="12.75" customHeight="1" x14ac:dyDescent="0.25">
      <c r="A975" s="61"/>
    </row>
    <row r="976" spans="1:1" ht="12.75" customHeight="1" x14ac:dyDescent="0.25">
      <c r="A976" s="61"/>
    </row>
    <row r="977" spans="1:1" ht="12.75" customHeight="1" x14ac:dyDescent="0.25">
      <c r="A977" s="61"/>
    </row>
    <row r="978" spans="1:1" ht="12.75" customHeight="1" x14ac:dyDescent="0.25">
      <c r="A978" s="61"/>
    </row>
    <row r="979" spans="1:1" ht="12.75" customHeight="1" x14ac:dyDescent="0.25">
      <c r="A979" s="61"/>
    </row>
    <row r="980" spans="1:1" ht="12.75" customHeight="1" x14ac:dyDescent="0.25">
      <c r="A980" s="61"/>
    </row>
    <row r="981" spans="1:1" ht="12.75" customHeight="1" x14ac:dyDescent="0.25">
      <c r="A981" s="61"/>
    </row>
    <row r="982" spans="1:1" ht="12.75" customHeight="1" x14ac:dyDescent="0.25">
      <c r="A982" s="61"/>
    </row>
    <row r="983" spans="1:1" ht="12.75" customHeight="1" x14ac:dyDescent="0.25">
      <c r="A983" s="61"/>
    </row>
    <row r="984" spans="1:1" ht="12.75" customHeight="1" x14ac:dyDescent="0.25">
      <c r="A984" s="61"/>
    </row>
    <row r="985" spans="1:1" ht="12.75" customHeight="1" x14ac:dyDescent="0.25">
      <c r="A985" s="61"/>
    </row>
    <row r="986" spans="1:1" ht="12.75" customHeight="1" x14ac:dyDescent="0.25">
      <c r="A986" s="61"/>
    </row>
    <row r="987" spans="1:1" ht="12.75" customHeight="1" x14ac:dyDescent="0.25">
      <c r="A987" s="61"/>
    </row>
    <row r="988" spans="1:1" ht="12.75" customHeight="1" x14ac:dyDescent="0.25">
      <c r="A988" s="61"/>
    </row>
    <row r="989" spans="1:1" ht="12.75" customHeight="1" x14ac:dyDescent="0.25">
      <c r="A989" s="61"/>
    </row>
    <row r="990" spans="1:1" ht="12.75" customHeight="1" x14ac:dyDescent="0.25">
      <c r="A990" s="61"/>
    </row>
    <row r="991" spans="1:1" ht="12.75" customHeight="1" x14ac:dyDescent="0.25">
      <c r="A991" s="61"/>
    </row>
    <row r="992" spans="1:1" ht="12.75" customHeight="1" x14ac:dyDescent="0.25">
      <c r="A992" s="61"/>
    </row>
    <row r="993" spans="1:1" ht="12.75" customHeight="1" x14ac:dyDescent="0.25">
      <c r="A993" s="61"/>
    </row>
    <row r="994" spans="1:1" ht="12.75" customHeight="1" x14ac:dyDescent="0.25">
      <c r="A994" s="61"/>
    </row>
    <row r="995" spans="1:1" ht="12.75" customHeight="1" x14ac:dyDescent="0.25">
      <c r="A995" s="61"/>
    </row>
    <row r="996" spans="1:1" ht="12.75" customHeight="1" x14ac:dyDescent="0.25">
      <c r="A996" s="61"/>
    </row>
    <row r="997" spans="1:1" ht="12.75" customHeight="1" x14ac:dyDescent="0.25">
      <c r="A997" s="61"/>
    </row>
    <row r="998" spans="1:1" ht="12.75" customHeight="1" x14ac:dyDescent="0.25">
      <c r="A998" s="61"/>
    </row>
    <row r="999" spans="1:1" ht="12.75" customHeight="1" x14ac:dyDescent="0.25">
      <c r="A999" s="61"/>
    </row>
    <row r="1000" spans="1:1" ht="12.75" customHeight="1" x14ac:dyDescent="0.25">
      <c r="A1000" s="6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Schedule 1</vt:lpstr>
      <vt:lpstr>Schedule 2</vt:lpstr>
      <vt:lpstr>RFP Reference</vt:lpstr>
      <vt:lpstr>'Schedule 1'!_Toc61409851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Kelley</dc:creator>
  <cp:lastModifiedBy>Sankey, Dave</cp:lastModifiedBy>
  <dcterms:created xsi:type="dcterms:W3CDTF">2022-08-16T15:15:47Z</dcterms:created>
  <dcterms:modified xsi:type="dcterms:W3CDTF">2026-08-06T15:43:59Z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0x010100680624D8C321264980DB0BD8E5DCF21B</vt:lpwstr>
  </property>
  <property fmtid="{D5CDD505-2E9C-101B-9397-08002B2CF9AE}" pid="3" name="MediaServiceImageTags">
    <vt:lpwstr/>
  </property>
</Properties>
</file>